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3040" windowHeight="10008"/>
  </bookViews>
  <sheets>
    <sheet name="Split new" sheetId="13" r:id="rId1"/>
    <sheet name="Multi" sheetId="4" r:id="rId2"/>
    <sheet name="LCAC" sheetId="3" r:id="rId3"/>
    <sheet name="Kentatsu VRF DX PRO IV,V" sheetId="5" r:id="rId4"/>
    <sheet name="Kentatsu VRF DX PRO C" sheetId="9" r:id="rId5"/>
    <sheet name="Kentatsu Fancoils " sheetId="10" r:id="rId6"/>
    <sheet name="Kentatsu_accessories, rooftops" sheetId="8" r:id="rId7"/>
    <sheet name="Общий список" sheetId="12" r:id="rId8"/>
  </sheets>
  <definedNames>
    <definedName name="_xlnm._FilterDatabase" localSheetId="5" hidden="1">'Kentatsu Fancoils '!$C$7:$H$128</definedName>
    <definedName name="_xlnm._FilterDatabase" localSheetId="4" hidden="1">'Kentatsu VRF DX PRO C'!$C$7:$M$123</definedName>
    <definedName name="_xlnm._FilterDatabase" localSheetId="3" hidden="1">'Kentatsu VRF DX PRO IV,V'!$C$7:$H$200</definedName>
    <definedName name="_xlnm._FilterDatabase" localSheetId="6" hidden="1">'Kentatsu_accessories, rooftops'!$B$7:$G$238</definedName>
    <definedName name="_xlnm._FilterDatabase" localSheetId="2" hidden="1">LCAC!$D$7:$N$120</definedName>
    <definedName name="_xlnm._FilterDatabase" localSheetId="1" hidden="1">Multi!$C$7:$F$42</definedName>
    <definedName name="_xlnm._FilterDatabase" localSheetId="0" hidden="1">'Split new'!$E$6:$O$135</definedName>
    <definedName name="_xlnm._FilterDatabase" localSheetId="7" hidden="1">'Общий список'!$B$10:$G$930</definedName>
    <definedName name="_xlnm.Print_Area" localSheetId="5">'Kentatsu Fancoils '!$B$2:$K$128</definedName>
    <definedName name="_xlnm.Print_Area" localSheetId="4">'Kentatsu VRF DX PRO C'!$B$2:$K$102</definedName>
    <definedName name="_xlnm.Print_Area" localSheetId="3">'Kentatsu VRF DX PRO IV,V'!$B$2:$K$192</definedName>
    <definedName name="_xlnm.Print_Area" localSheetId="6">'Kentatsu_accessories, rooftops'!$B$2:$G$233</definedName>
    <definedName name="_xlnm.Print_Area" localSheetId="2">LCAC!$B$2:$N$111</definedName>
    <definedName name="_xlnm.Print_Area" localSheetId="1">Multi!$B$2:$I$43</definedName>
    <definedName name="_xlnm.Print_Area" localSheetId="0">'Split new'!$B$2:$M$111</definedName>
  </definedNames>
  <calcPr calcId="152511"/>
</workbook>
</file>

<file path=xl/calcChain.xml><?xml version="1.0" encoding="utf-8"?>
<calcChain xmlns="http://schemas.openxmlformats.org/spreadsheetml/2006/main">
  <c r="G11" i="12" l="1"/>
  <c r="F13" i="12"/>
  <c r="F12" i="12"/>
  <c r="F14" i="12"/>
  <c r="F15" i="12"/>
  <c r="F16" i="12"/>
  <c r="F17" i="12"/>
  <c r="F18" i="12"/>
  <c r="F19" i="12"/>
  <c r="F20" i="12"/>
  <c r="F21" i="12"/>
  <c r="G21" i="12" s="1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11" i="12"/>
  <c r="J43" i="9" l="1"/>
  <c r="J12" i="9"/>
  <c r="G794" i="12" l="1"/>
  <c r="G216" i="12"/>
  <c r="G212" i="12"/>
  <c r="G204" i="12"/>
  <c r="G197" i="12"/>
  <c r="G192" i="12"/>
  <c r="G193" i="12"/>
  <c r="G194" i="12"/>
  <c r="G127" i="12"/>
  <c r="G129" i="12"/>
  <c r="G130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2" i="12"/>
  <c r="G873" i="12"/>
  <c r="G874" i="12"/>
  <c r="G875" i="12"/>
  <c r="G876" i="12"/>
  <c r="G877" i="12"/>
  <c r="G878" i="12"/>
  <c r="G882" i="12"/>
  <c r="G883" i="12"/>
  <c r="G884" i="12"/>
  <c r="G885" i="12"/>
  <c r="G886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2" i="12"/>
  <c r="G903" i="12"/>
  <c r="G904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238" i="12" l="1"/>
  <c r="G735" i="12"/>
  <c r="G736" i="12"/>
  <c r="G870" i="12"/>
  <c r="G871" i="12"/>
  <c r="G879" i="12"/>
  <c r="G880" i="12"/>
  <c r="G128" i="12"/>
  <c r="G881" i="12"/>
  <c r="G887" i="12"/>
  <c r="G901" i="12"/>
  <c r="G191" i="12"/>
  <c r="G905" i="12"/>
  <c r="G906" i="12"/>
  <c r="G220" i="12"/>
  <c r="G228" i="12"/>
  <c r="G232" i="12"/>
  <c r="G234" i="12"/>
  <c r="G242" i="12"/>
  <c r="G258" i="12"/>
  <c r="G292" i="12"/>
  <c r="G199" i="12"/>
  <c r="G316" i="12"/>
  <c r="G198" i="12"/>
  <c r="G324" i="12"/>
  <c r="G570" i="12"/>
  <c r="G619" i="12"/>
  <c r="J74" i="9" l="1"/>
  <c r="K74" i="9" s="1"/>
  <c r="J73" i="9"/>
  <c r="K73" i="9" s="1"/>
  <c r="J72" i="9"/>
  <c r="K72" i="9" s="1"/>
  <c r="J71" i="9"/>
  <c r="K71" i="9" s="1"/>
  <c r="J70" i="9"/>
  <c r="K70" i="9" s="1"/>
  <c r="H33" i="4" l="1"/>
  <c r="I33" i="4" l="1"/>
  <c r="J33" i="4"/>
  <c r="G659" i="12" l="1"/>
  <c r="G657" i="12"/>
  <c r="G653" i="12"/>
  <c r="G682" i="12"/>
  <c r="G642" i="12"/>
  <c r="G656" i="12"/>
  <c r="G683" i="12"/>
  <c r="G641" i="12"/>
  <c r="G684" i="12"/>
  <c r="G647" i="12"/>
  <c r="G640" i="12"/>
  <c r="G691" i="12"/>
  <c r="G643" i="12"/>
  <c r="G639" i="12"/>
  <c r="G686" i="12"/>
  <c r="G649" i="12"/>
  <c r="G644" i="12"/>
  <c r="G702" i="12"/>
  <c r="G670" i="12"/>
  <c r="G687" i="12"/>
  <c r="G679" i="12"/>
  <c r="G701" i="12"/>
  <c r="G669" i="12"/>
  <c r="G689" i="12"/>
  <c r="G650" i="12"/>
  <c r="G645" i="12"/>
  <c r="G703" i="12"/>
  <c r="G700" i="12"/>
  <c r="G668" i="12"/>
  <c r="G690" i="12"/>
  <c r="G681" i="12"/>
  <c r="G646" i="12"/>
  <c r="G675" i="12"/>
  <c r="G704" i="12"/>
  <c r="G699" i="12"/>
  <c r="G667" i="12"/>
  <c r="G655" i="12"/>
  <c r="G698" i="12"/>
  <c r="G666" i="12"/>
  <c r="G658" i="12"/>
  <c r="G677" i="12"/>
  <c r="G706" i="12"/>
  <c r="G697" i="12"/>
  <c r="G665" i="12"/>
  <c r="G671" i="12"/>
  <c r="G696" i="12"/>
  <c r="G664" i="12"/>
  <c r="G685" i="12"/>
  <c r="G678" i="12"/>
  <c r="G674" i="12"/>
  <c r="G695" i="12"/>
  <c r="G663" i="12"/>
  <c r="G688" i="12"/>
  <c r="G652" i="12"/>
  <c r="G648" i="12"/>
  <c r="G676" i="12"/>
  <c r="G672" i="12"/>
  <c r="G694" i="12"/>
  <c r="G662" i="12"/>
  <c r="G651" i="12"/>
  <c r="G680" i="12"/>
  <c r="G705" i="12"/>
  <c r="G693" i="12"/>
  <c r="G661" i="12"/>
  <c r="G654" i="12"/>
  <c r="G673" i="12"/>
  <c r="G692" i="12"/>
  <c r="G660" i="12"/>
  <c r="G506" i="12"/>
  <c r="G494" i="12"/>
  <c r="G568" i="12"/>
  <c r="G566" i="12"/>
  <c r="G604" i="12"/>
  <c r="G490" i="12"/>
  <c r="G589" i="12"/>
  <c r="G602" i="12"/>
  <c r="G555" i="12"/>
  <c r="G611" i="12"/>
  <c r="G502" i="12"/>
  <c r="G601" i="12"/>
  <c r="G561" i="12"/>
  <c r="G543" i="12"/>
  <c r="G495" i="12"/>
  <c r="G507" i="12"/>
  <c r="G569" i="12"/>
  <c r="G603" i="12"/>
  <c r="G594" i="12"/>
  <c r="G592" i="12"/>
  <c r="G590" i="12"/>
  <c r="G586" i="12"/>
  <c r="G638" i="12"/>
  <c r="G508" i="12"/>
  <c r="G572" i="12"/>
  <c r="G493" i="12"/>
  <c r="G491" i="12"/>
  <c r="G547" i="12"/>
  <c r="G487" i="12"/>
  <c r="G544" i="12"/>
  <c r="G483" i="12"/>
  <c r="G556" i="12"/>
  <c r="G585" i="12"/>
  <c r="G637" i="12"/>
  <c r="G505" i="12"/>
  <c r="G542" i="12"/>
  <c r="G538" i="12"/>
  <c r="G620" i="12"/>
  <c r="G584" i="12"/>
  <c r="G636" i="12"/>
  <c r="G574" i="12"/>
  <c r="G607" i="12"/>
  <c r="G567" i="12"/>
  <c r="G480" i="12"/>
  <c r="G545" i="12"/>
  <c r="G558" i="12"/>
  <c r="G539" i="12"/>
  <c r="G536" i="12"/>
  <c r="G583" i="12"/>
  <c r="G635" i="12"/>
  <c r="G606" i="12"/>
  <c r="G492" i="12"/>
  <c r="G564" i="12"/>
  <c r="G560" i="12"/>
  <c r="G557" i="12"/>
  <c r="G554" i="12"/>
  <c r="G515" i="12"/>
  <c r="G618" i="12"/>
  <c r="G582" i="12"/>
  <c r="G634" i="12"/>
  <c r="G609" i="12"/>
  <c r="G548" i="12"/>
  <c r="G562" i="12"/>
  <c r="G593" i="12"/>
  <c r="G482" i="12"/>
  <c r="G587" i="12"/>
  <c r="G514" i="12"/>
  <c r="G617" i="12"/>
  <c r="G581" i="12"/>
  <c r="G633" i="12"/>
  <c r="G605" i="12"/>
  <c r="G565" i="12"/>
  <c r="G546" i="12"/>
  <c r="G485" i="12"/>
  <c r="G541" i="12"/>
  <c r="G588" i="12"/>
  <c r="G513" i="12"/>
  <c r="G616" i="12"/>
  <c r="G580" i="12"/>
  <c r="G632" i="12"/>
  <c r="G575" i="12"/>
  <c r="G608" i="12"/>
  <c r="G595" i="12"/>
  <c r="G484" i="12"/>
  <c r="G537" i="12"/>
  <c r="G512" i="12"/>
  <c r="G615" i="12"/>
  <c r="G579" i="12"/>
  <c r="G631" i="12"/>
  <c r="G610" i="12"/>
  <c r="G488" i="12"/>
  <c r="G481" i="12"/>
  <c r="G621" i="12"/>
  <c r="G511" i="12"/>
  <c r="G614" i="12"/>
  <c r="G578" i="12"/>
  <c r="G630" i="12"/>
  <c r="G573" i="12"/>
  <c r="G489" i="12"/>
  <c r="G591" i="12"/>
  <c r="G540" i="12"/>
  <c r="G623" i="12"/>
  <c r="G527" i="12"/>
  <c r="G510" i="12"/>
  <c r="G613" i="12"/>
  <c r="G577" i="12"/>
  <c r="G629" i="12"/>
  <c r="G596" i="12"/>
  <c r="G563" i="12"/>
  <c r="G486" i="12"/>
  <c r="G559" i="12"/>
  <c r="G622" i="12"/>
  <c r="G516" i="12"/>
  <c r="G509" i="12"/>
  <c r="G612" i="12"/>
  <c r="G576" i="12"/>
  <c r="G628" i="12"/>
  <c r="G517" i="12" l="1"/>
  <c r="G571" i="12"/>
  <c r="G528" i="12"/>
  <c r="G496" i="12"/>
  <c r="G553" i="12"/>
  <c r="G550" i="12"/>
  <c r="G498" i="12"/>
  <c r="G499" i="12"/>
  <c r="G521" i="12"/>
  <c r="G526" i="12"/>
  <c r="G531" i="12"/>
  <c r="G529" i="12"/>
  <c r="G625" i="12"/>
  <c r="G525" i="12"/>
  <c r="G530" i="12"/>
  <c r="G501" i="12"/>
  <c r="G520" i="12"/>
  <c r="G533" i="12"/>
  <c r="G519" i="12"/>
  <c r="G597" i="12"/>
  <c r="G522" i="12"/>
  <c r="G523" i="12"/>
  <c r="G524" i="12"/>
  <c r="G534" i="12"/>
  <c r="G551" i="12"/>
  <c r="G626" i="12"/>
  <c r="G598" i="12"/>
  <c r="G497" i="12"/>
  <c r="G503" i="12"/>
  <c r="G627" i="12"/>
  <c r="G532" i="12"/>
  <c r="G535" i="12"/>
  <c r="G599" i="12"/>
  <c r="G518" i="12"/>
  <c r="G552" i="12"/>
  <c r="G624" i="12"/>
  <c r="G504" i="12"/>
  <c r="G549" i="12"/>
  <c r="G500" i="12"/>
  <c r="G600" i="12"/>
  <c r="K107" i="3"/>
  <c r="L107" i="3" s="1"/>
  <c r="K105" i="3"/>
  <c r="L105" i="3" s="1"/>
  <c r="K78" i="3" l="1"/>
  <c r="K13" i="3"/>
  <c r="L11" i="13"/>
  <c r="M11" i="13" s="1"/>
  <c r="L12" i="13"/>
  <c r="N12" i="13" s="1"/>
  <c r="L13" i="13"/>
  <c r="N13" i="13" s="1"/>
  <c r="L14" i="13"/>
  <c r="M14" i="13" s="1"/>
  <c r="L16" i="13"/>
  <c r="M16" i="13" s="1"/>
  <c r="N16" i="13"/>
  <c r="L17" i="13"/>
  <c r="N17" i="13" s="1"/>
  <c r="L18" i="13"/>
  <c r="M18" i="13" s="1"/>
  <c r="L19" i="13"/>
  <c r="N19" i="13" s="1"/>
  <c r="L23" i="13"/>
  <c r="M23" i="13" s="1"/>
  <c r="L24" i="13"/>
  <c r="M24" i="13" s="1"/>
  <c r="L25" i="13"/>
  <c r="N25" i="13" s="1"/>
  <c r="L26" i="13"/>
  <c r="M26" i="13" s="1"/>
  <c r="L27" i="13"/>
  <c r="M27" i="13" s="1"/>
  <c r="L28" i="13"/>
  <c r="M28" i="13" s="1"/>
  <c r="L30" i="13"/>
  <c r="M30" i="13" s="1"/>
  <c r="N30" i="13"/>
  <c r="L31" i="13"/>
  <c r="M31" i="13" s="1"/>
  <c r="L32" i="13"/>
  <c r="M32" i="13" s="1"/>
  <c r="L33" i="13"/>
  <c r="N33" i="13" s="1"/>
  <c r="M33" i="13"/>
  <c r="L34" i="13"/>
  <c r="M34" i="13" s="1"/>
  <c r="L35" i="13"/>
  <c r="M35" i="13" s="1"/>
  <c r="L37" i="13"/>
  <c r="N37" i="13" s="1"/>
  <c r="L38" i="13"/>
  <c r="M38" i="13" s="1"/>
  <c r="L39" i="13"/>
  <c r="N39" i="13" s="1"/>
  <c r="M39" i="13"/>
  <c r="L40" i="13"/>
  <c r="M40" i="13" s="1"/>
  <c r="N40" i="13"/>
  <c r="L41" i="13"/>
  <c r="M41" i="13" s="1"/>
  <c r="L45" i="13"/>
  <c r="M45" i="13" s="1"/>
  <c r="N45" i="13"/>
  <c r="L47" i="13"/>
  <c r="M47" i="13" s="1"/>
  <c r="L53" i="13"/>
  <c r="M53" i="13" s="1"/>
  <c r="L54" i="13"/>
  <c r="N54" i="13" s="1"/>
  <c r="L55" i="13"/>
  <c r="M55" i="13" s="1"/>
  <c r="L56" i="13"/>
  <c r="M56" i="13" s="1"/>
  <c r="L57" i="13"/>
  <c r="M57" i="13"/>
  <c r="N57" i="13"/>
  <c r="F58" i="13"/>
  <c r="L58" i="13"/>
  <c r="M58" i="13" s="1"/>
  <c r="N58" i="13"/>
  <c r="F59" i="13"/>
  <c r="L59" i="13"/>
  <c r="M59" i="13" s="1"/>
  <c r="F60" i="13"/>
  <c r="L60" i="13"/>
  <c r="M60" i="13" s="1"/>
  <c r="F61" i="13"/>
  <c r="L61" i="13"/>
  <c r="M61" i="13" s="1"/>
  <c r="F62" i="13"/>
  <c r="L62" i="13"/>
  <c r="M62" i="13" s="1"/>
  <c r="L64" i="13"/>
  <c r="M64" i="13" s="1"/>
  <c r="L65" i="13"/>
  <c r="N65" i="13" s="1"/>
  <c r="L66" i="13"/>
  <c r="M66" i="13" s="1"/>
  <c r="N66" i="13"/>
  <c r="L67" i="13"/>
  <c r="M67" i="13" s="1"/>
  <c r="L68" i="13"/>
  <c r="M68" i="13" s="1"/>
  <c r="L69" i="13"/>
  <c r="M69" i="13" s="1"/>
  <c r="L70" i="13"/>
  <c r="M70" i="13" s="1"/>
  <c r="L74" i="13"/>
  <c r="M74" i="13" s="1"/>
  <c r="L75" i="13"/>
  <c r="N75" i="13" s="1"/>
  <c r="L76" i="13"/>
  <c r="N76" i="13" s="1"/>
  <c r="L77" i="13"/>
  <c r="M77" i="13"/>
  <c r="N77" i="13"/>
  <c r="L78" i="13"/>
  <c r="N78" i="13" s="1"/>
  <c r="L79" i="13"/>
  <c r="M79" i="13" s="1"/>
  <c r="N79" i="13"/>
  <c r="L80" i="13"/>
  <c r="N80" i="13" s="1"/>
  <c r="L84" i="13"/>
  <c r="N84" i="13" s="1"/>
  <c r="L85" i="13"/>
  <c r="N85" i="13" s="1"/>
  <c r="L86" i="13"/>
  <c r="M86" i="13" s="1"/>
  <c r="L87" i="13"/>
  <c r="M87" i="13" s="1"/>
  <c r="L88" i="13"/>
  <c r="M88" i="13" s="1"/>
  <c r="L93" i="13"/>
  <c r="M93" i="13"/>
  <c r="L94" i="13"/>
  <c r="M94" i="13" s="1"/>
  <c r="L95" i="13"/>
  <c r="M95" i="13"/>
  <c r="L96" i="13"/>
  <c r="M96" i="13" s="1"/>
  <c r="L97" i="13"/>
  <c r="M97" i="13" s="1"/>
  <c r="L102" i="13"/>
  <c r="M102" i="13" s="1"/>
  <c r="L103" i="13"/>
  <c r="M103" i="13" s="1"/>
  <c r="L104" i="13"/>
  <c r="M104" i="13" s="1"/>
  <c r="L105" i="13"/>
  <c r="M105" i="13" s="1"/>
  <c r="L106" i="13"/>
  <c r="M106" i="13" s="1"/>
  <c r="L108" i="13"/>
  <c r="N108" i="13" s="1"/>
  <c r="L109" i="13"/>
  <c r="M109" i="13" s="1"/>
  <c r="N109" i="13"/>
  <c r="L110" i="13"/>
  <c r="M110" i="13" s="1"/>
  <c r="L114" i="13"/>
  <c r="N114" i="13" s="1"/>
  <c r="L115" i="13"/>
  <c r="N115" i="13" s="1"/>
  <c r="M115" i="13"/>
  <c r="L116" i="13"/>
  <c r="M116" i="13" s="1"/>
  <c r="N116" i="13"/>
  <c r="L117" i="13"/>
  <c r="M117" i="13" s="1"/>
  <c r="L118" i="13"/>
  <c r="M118" i="13" s="1"/>
  <c r="L125" i="13"/>
  <c r="M125" i="13" s="1"/>
  <c r="N125" i="13"/>
  <c r="L126" i="13"/>
  <c r="N126" i="13" s="1"/>
  <c r="L127" i="13"/>
  <c r="M127" i="13" s="1"/>
  <c r="L128" i="13"/>
  <c r="M128" i="13" s="1"/>
  <c r="L129" i="13"/>
  <c r="M129" i="13" s="1"/>
  <c r="N129" i="13"/>
  <c r="L130" i="13"/>
  <c r="M130" i="13" s="1"/>
  <c r="L132" i="13"/>
  <c r="M132" i="13" s="1"/>
  <c r="L134" i="13"/>
  <c r="M134" i="13" s="1"/>
  <c r="M126" i="13" l="1"/>
  <c r="N118" i="13"/>
  <c r="M114" i="13"/>
  <c r="M84" i="13"/>
  <c r="N67" i="13"/>
  <c r="N61" i="13"/>
  <c r="N60" i="13"/>
  <c r="N59" i="13"/>
  <c r="M76" i="13"/>
  <c r="N56" i="13"/>
  <c r="N53" i="13"/>
  <c r="M37" i="13"/>
  <c r="N31" i="13"/>
  <c r="N104" i="13"/>
  <c r="N102" i="13"/>
  <c r="L13" i="3"/>
  <c r="M13" i="3"/>
  <c r="L78" i="3"/>
  <c r="M78" i="3"/>
  <c r="N34" i="13"/>
  <c r="N117" i="13"/>
  <c r="M75" i="13"/>
  <c r="M17" i="13"/>
  <c r="N134" i="13"/>
  <c r="N74" i="13"/>
  <c r="N28" i="13"/>
  <c r="N103" i="13"/>
  <c r="N14" i="13"/>
  <c r="N55" i="13"/>
  <c r="M13" i="13"/>
  <c r="N88" i="13"/>
  <c r="N105" i="13"/>
  <c r="N132" i="13"/>
  <c r="N47" i="13"/>
  <c r="M78" i="13"/>
  <c r="N64" i="13"/>
  <c r="N26" i="13"/>
  <c r="N86" i="13"/>
  <c r="M19" i="13"/>
  <c r="N110" i="13"/>
  <c r="M12" i="13"/>
  <c r="N35" i="13"/>
  <c r="N130" i="13"/>
  <c r="M25" i="13"/>
  <c r="N23" i="13"/>
  <c r="M85" i="13"/>
  <c r="N62" i="13"/>
  <c r="N18" i="13"/>
  <c r="M108" i="13"/>
  <c r="N127" i="13"/>
  <c r="N24" i="13"/>
  <c r="M65" i="13"/>
  <c r="M80" i="13"/>
  <c r="M54" i="13"/>
  <c r="N41" i="13"/>
  <c r="N128" i="13"/>
  <c r="N87" i="13"/>
  <c r="N27" i="13"/>
  <c r="N32" i="13"/>
  <c r="N106" i="13"/>
  <c r="N11" i="13"/>
  <c r="N38" i="13"/>
  <c r="K106" i="3" l="1"/>
  <c r="L106" i="3" l="1"/>
  <c r="M106" i="3"/>
  <c r="H29" i="4" l="1"/>
  <c r="I29" i="4" l="1"/>
  <c r="J29" i="4"/>
  <c r="G19" i="12" l="1"/>
  <c r="G299" i="12"/>
  <c r="G253" i="12"/>
  <c r="G301" i="12"/>
  <c r="G256" i="12"/>
  <c r="G313" i="12"/>
  <c r="G239" i="12"/>
  <c r="G288" i="12"/>
  <c r="G314" i="12"/>
  <c r="G235" i="12"/>
  <c r="G285" i="12"/>
  <c r="G317" i="12"/>
  <c r="G237" i="12"/>
  <c r="G282" i="12"/>
  <c r="G320" i="12"/>
  <c r="G225" i="12"/>
  <c r="G281" i="12"/>
  <c r="G330" i="12"/>
  <c r="G267" i="12"/>
  <c r="G362" i="12"/>
  <c r="G224" i="12"/>
  <c r="G274" i="12"/>
  <c r="G394" i="12"/>
  <c r="G269" i="12"/>
  <c r="G426" i="12"/>
  <c r="G203" i="12"/>
  <c r="G137" i="12"/>
  <c r="G144" i="12"/>
  <c r="G171" i="12"/>
  <c r="G174" i="12"/>
  <c r="G210" i="12"/>
  <c r="G134" i="12"/>
  <c r="G148" i="12"/>
  <c r="G175" i="12"/>
  <c r="G143" i="12"/>
  <c r="G176" i="12"/>
  <c r="G221" i="12"/>
  <c r="G139" i="12"/>
  <c r="G160" i="12"/>
  <c r="G178" i="12"/>
  <c r="G133" i="12"/>
  <c r="G180" i="12"/>
  <c r="G207" i="12"/>
  <c r="G146" i="12"/>
  <c r="G169" i="12"/>
  <c r="G189" i="12"/>
  <c r="G206" i="12"/>
  <c r="G140" i="12"/>
  <c r="G166" i="12"/>
  <c r="G121" i="12"/>
  <c r="G84" i="12"/>
  <c r="G90" i="12"/>
  <c r="G114" i="12"/>
  <c r="G109" i="12"/>
  <c r="G53" i="12"/>
  <c r="G105" i="12"/>
  <c r="G54" i="12"/>
  <c r="G102" i="12"/>
  <c r="G71" i="12"/>
  <c r="G82" i="12"/>
  <c r="G116" i="12"/>
  <c r="G76" i="12"/>
  <c r="G89" i="12"/>
  <c r="G77" i="12"/>
  <c r="G112" i="12"/>
  <c r="G80" i="12"/>
  <c r="G108" i="12"/>
  <c r="G81" i="12"/>
  <c r="G42" i="12"/>
  <c r="G39" i="12"/>
  <c r="G50" i="12"/>
  <c r="G49" i="12"/>
  <c r="G51" i="12"/>
  <c r="G17" i="12"/>
  <c r="G18" i="12"/>
  <c r="G20" i="12" l="1"/>
  <c r="G23" i="12"/>
  <c r="G22" i="12"/>
  <c r="G427" i="12"/>
  <c r="G477" i="12"/>
  <c r="G341" i="12"/>
  <c r="G226" i="12"/>
  <c r="G403" i="12"/>
  <c r="G415" i="12"/>
  <c r="G326" i="12"/>
  <c r="G294" i="12"/>
  <c r="G464" i="12"/>
  <c r="G262" i="12"/>
  <c r="G230" i="12"/>
  <c r="G375" i="12"/>
  <c r="G310" i="12"/>
  <c r="G343" i="12"/>
  <c r="G302" i="12"/>
  <c r="G391" i="12"/>
  <c r="G304" i="12"/>
  <c r="G318" i="12"/>
  <c r="G272" i="12"/>
  <c r="G335" i="12"/>
  <c r="G297" i="12"/>
  <c r="G376" i="12"/>
  <c r="G455" i="12"/>
  <c r="G244" i="12"/>
  <c r="G227" i="12"/>
  <c r="G259" i="12"/>
  <c r="G348" i="12"/>
  <c r="G275" i="12"/>
  <c r="G392" i="12"/>
  <c r="G465" i="12"/>
  <c r="G401" i="12"/>
  <c r="G337" i="12"/>
  <c r="G410" i="12"/>
  <c r="G374" i="12"/>
  <c r="G407" i="12"/>
  <c r="G420" i="12"/>
  <c r="G243" i="12"/>
  <c r="G271" i="12"/>
  <c r="G367" i="12"/>
  <c r="G383" i="12"/>
  <c r="G265" i="12"/>
  <c r="G404" i="12"/>
  <c r="G458" i="12"/>
  <c r="G406" i="12"/>
  <c r="G346" i="12"/>
  <c r="G380" i="12"/>
  <c r="G456" i="12"/>
  <c r="G277" i="12"/>
  <c r="G431" i="12"/>
  <c r="G298" i="12"/>
  <c r="G417" i="12"/>
  <c r="G388" i="12"/>
  <c r="G474" i="12"/>
  <c r="G336" i="12"/>
  <c r="G433" i="12"/>
  <c r="G395" i="12"/>
  <c r="G350" i="12"/>
  <c r="G295" i="12"/>
  <c r="G461" i="12"/>
  <c r="G397" i="12"/>
  <c r="G329" i="12"/>
  <c r="G418" i="12"/>
  <c r="G255" i="12"/>
  <c r="G354" i="12"/>
  <c r="G266" i="12"/>
  <c r="G452" i="12"/>
  <c r="G356" i="12"/>
  <c r="G321" i="12"/>
  <c r="G358" i="12"/>
  <c r="G440" i="12"/>
  <c r="G349" i="12"/>
  <c r="G402" i="12"/>
  <c r="G293" i="12"/>
  <c r="G250" i="12"/>
  <c r="G264" i="12"/>
  <c r="G287" i="12"/>
  <c r="G365" i="12"/>
  <c r="G312" i="12"/>
  <c r="G291" i="12"/>
  <c r="G390" i="12"/>
  <c r="G467" i="12"/>
  <c r="G451" i="12"/>
  <c r="G305" i="12"/>
  <c r="G432" i="12"/>
  <c r="G368" i="12"/>
  <c r="G360" i="12"/>
  <c r="G446" i="12"/>
  <c r="G389" i="12"/>
  <c r="G436" i="12"/>
  <c r="G448" i="12"/>
  <c r="G384" i="12"/>
  <c r="G412" i="12"/>
  <c r="G430" i="12"/>
  <c r="G473" i="12"/>
  <c r="G309" i="12"/>
  <c r="G409" i="12"/>
  <c r="G261" i="12"/>
  <c r="G435" i="12"/>
  <c r="G419" i="12"/>
  <c r="G273" i="12"/>
  <c r="G339" i="12"/>
  <c r="G280" i="12"/>
  <c r="G276" i="12"/>
  <c r="G471" i="12"/>
  <c r="G340" i="12"/>
  <c r="G248" i="12"/>
  <c r="G252" i="12"/>
  <c r="G332" i="12"/>
  <c r="G300" i="12"/>
  <c r="G460" i="12"/>
  <c r="G387" i="12"/>
  <c r="G241" i="12"/>
  <c r="G445" i="12"/>
  <c r="G345" i="12"/>
  <c r="G449" i="12"/>
  <c r="G359" i="12"/>
  <c r="G254" i="12"/>
  <c r="G331" i="12"/>
  <c r="G393" i="12"/>
  <c r="G251" i="12"/>
  <c r="G315" i="12"/>
  <c r="G268" i="12"/>
  <c r="G327" i="12"/>
  <c r="G421" i="12"/>
  <c r="G408" i="12"/>
  <c r="G428" i="12"/>
  <c r="G355" i="12"/>
  <c r="G333" i="12"/>
  <c r="G231" i="12"/>
  <c r="G413" i="12"/>
  <c r="G283" i="12"/>
  <c r="G286" i="12"/>
  <c r="G377" i="12"/>
  <c r="G450" i="12"/>
  <c r="G306" i="12"/>
  <c r="G416" i="12"/>
  <c r="G284" i="12"/>
  <c r="G361" i="12"/>
  <c r="G372" i="12"/>
  <c r="G325" i="12"/>
  <c r="G457" i="12"/>
  <c r="G459" i="12"/>
  <c r="G334" i="12"/>
  <c r="G463" i="12"/>
  <c r="G396" i="12"/>
  <c r="G385" i="12"/>
  <c r="G447" i="12"/>
  <c r="G478" i="12"/>
  <c r="G233" i="12"/>
  <c r="G423" i="12"/>
  <c r="G442" i="12"/>
  <c r="G429" i="12"/>
  <c r="G307" i="12"/>
  <c r="G424" i="12"/>
  <c r="G344" i="12"/>
  <c r="G476" i="12"/>
  <c r="G351" i="12"/>
  <c r="G475" i="12"/>
  <c r="G364" i="12"/>
  <c r="G353" i="12"/>
  <c r="G338" i="12"/>
  <c r="G278" i="12"/>
  <c r="G370" i="12"/>
  <c r="G323" i="12"/>
  <c r="G311" i="12"/>
  <c r="G369" i="12"/>
  <c r="G308" i="12"/>
  <c r="G378" i="12"/>
  <c r="G468" i="12"/>
  <c r="G223" i="12"/>
  <c r="G229" i="12"/>
  <c r="G399" i="12"/>
  <c r="G386" i="12"/>
  <c r="G319" i="12"/>
  <c r="G443" i="12"/>
  <c r="G469" i="12"/>
  <c r="G352" i="12"/>
  <c r="G422" i="12"/>
  <c r="G249" i="12"/>
  <c r="G371" i="12"/>
  <c r="G236" i="12"/>
  <c r="G438" i="12"/>
  <c r="G434" i="12"/>
  <c r="G270" i="12"/>
  <c r="G472" i="12"/>
  <c r="G462" i="12"/>
  <c r="G363" i="12"/>
  <c r="G439" i="12"/>
  <c r="G245" i="12"/>
  <c r="G454" i="12"/>
  <c r="G425" i="12"/>
  <c r="G357" i="12"/>
  <c r="G411" i="12"/>
  <c r="G437" i="12"/>
  <c r="G322" i="12"/>
  <c r="G400" i="12"/>
  <c r="G479" i="12"/>
  <c r="G414" i="12"/>
  <c r="G382" i="12"/>
  <c r="G441" i="12"/>
  <c r="G240" i="12"/>
  <c r="G398" i="12"/>
  <c r="G260" i="12"/>
  <c r="G303" i="12"/>
  <c r="G328" i="12"/>
  <c r="G466" i="12"/>
  <c r="G379" i="12"/>
  <c r="G405" i="12"/>
  <c r="G290" i="12"/>
  <c r="G289" i="12"/>
  <c r="G381" i="12"/>
  <c r="G246" i="12"/>
  <c r="G444" i="12"/>
  <c r="G247" i="12"/>
  <c r="G296" i="12"/>
  <c r="G453" i="12"/>
  <c r="G470" i="12"/>
  <c r="G342" i="12"/>
  <c r="G366" i="12"/>
  <c r="G279" i="12"/>
  <c r="G263" i="12"/>
  <c r="G347" i="12"/>
  <c r="G373" i="12"/>
  <c r="G257" i="12"/>
  <c r="G208" i="12"/>
  <c r="G158" i="12"/>
  <c r="G136" i="12"/>
  <c r="G190" i="12"/>
  <c r="G155" i="12"/>
  <c r="G184" i="12"/>
  <c r="G172" i="12"/>
  <c r="G152" i="12"/>
  <c r="G156" i="12"/>
  <c r="G185" i="12"/>
  <c r="G214" i="12"/>
  <c r="G138" i="12"/>
  <c r="G222" i="12"/>
  <c r="G196" i="12"/>
  <c r="G179" i="12"/>
  <c r="G165" i="12"/>
  <c r="G167" i="12"/>
  <c r="G209" i="12"/>
  <c r="G161" i="12"/>
  <c r="G177" i="12"/>
  <c r="G153" i="12"/>
  <c r="G217" i="12"/>
  <c r="G170" i="12"/>
  <c r="G195" i="12"/>
  <c r="G168" i="12"/>
  <c r="G141" i="12"/>
  <c r="G218" i="12"/>
  <c r="G151" i="12"/>
  <c r="G202" i="12"/>
  <c r="G145" i="12"/>
  <c r="G173" i="12"/>
  <c r="G157" i="12"/>
  <c r="G142" i="12"/>
  <c r="G182" i="12"/>
  <c r="G215" i="12"/>
  <c r="G164" i="12"/>
  <c r="G201" i="12"/>
  <c r="G163" i="12"/>
  <c r="G186" i="12"/>
  <c r="G149" i="12"/>
  <c r="G181" i="12"/>
  <c r="G147" i="12"/>
  <c r="G183" i="12"/>
  <c r="G219" i="12"/>
  <c r="G213" i="12"/>
  <c r="G188" i="12"/>
  <c r="G211" i="12"/>
  <c r="G200" i="12"/>
  <c r="G162" i="12"/>
  <c r="G132" i="12"/>
  <c r="G154" i="12"/>
  <c r="G159" i="12"/>
  <c r="G187" i="12"/>
  <c r="G135" i="12"/>
  <c r="G150" i="12"/>
  <c r="G205" i="12"/>
  <c r="G125" i="12"/>
  <c r="G124" i="12"/>
  <c r="G131" i="12"/>
  <c r="G126" i="12"/>
  <c r="G122" i="12"/>
  <c r="G123" i="12"/>
  <c r="G120" i="12"/>
  <c r="G103" i="12"/>
  <c r="G95" i="12"/>
  <c r="G83" i="12"/>
  <c r="G55" i="12"/>
  <c r="G56" i="12"/>
  <c r="G60" i="12"/>
  <c r="G57" i="12"/>
  <c r="G106" i="12"/>
  <c r="G68" i="12"/>
  <c r="G96" i="12"/>
  <c r="G87" i="12"/>
  <c r="G64" i="12"/>
  <c r="G61" i="12"/>
  <c r="G100" i="12"/>
  <c r="G111" i="12"/>
  <c r="G73" i="12"/>
  <c r="G101" i="12"/>
  <c r="G118" i="12"/>
  <c r="G91" i="12"/>
  <c r="G75" i="12"/>
  <c r="G62" i="12"/>
  <c r="G70" i="12"/>
  <c r="G117" i="12"/>
  <c r="G58" i="12"/>
  <c r="G78" i="12"/>
  <c r="G113" i="12"/>
  <c r="G72" i="12"/>
  <c r="G65" i="12"/>
  <c r="G97" i="12"/>
  <c r="G94" i="12"/>
  <c r="G110" i="12"/>
  <c r="G86" i="12"/>
  <c r="G59" i="12"/>
  <c r="G115" i="12"/>
  <c r="G66" i="12"/>
  <c r="G104" i="12"/>
  <c r="G79" i="12"/>
  <c r="G85" i="12"/>
  <c r="G119" i="12"/>
  <c r="G69" i="12"/>
  <c r="G93" i="12"/>
  <c r="G63" i="12"/>
  <c r="G67" i="12"/>
  <c r="G98" i="12"/>
  <c r="G99" i="12"/>
  <c r="G92" i="12"/>
  <c r="G107" i="12"/>
  <c r="G88" i="12"/>
  <c r="G74" i="12"/>
  <c r="G46" i="12"/>
  <c r="G44" i="12"/>
  <c r="G37" i="12"/>
  <c r="G45" i="12"/>
  <c r="G52" i="12"/>
  <c r="G38" i="12"/>
  <c r="G43" i="12"/>
  <c r="G40" i="12"/>
  <c r="G47" i="12"/>
  <c r="G48" i="12"/>
  <c r="G41" i="12"/>
  <c r="G35" i="12"/>
  <c r="G36" i="12"/>
  <c r="G31" i="12"/>
  <c r="G25" i="12"/>
  <c r="G26" i="12"/>
  <c r="G27" i="12"/>
  <c r="G33" i="12"/>
  <c r="G30" i="12"/>
  <c r="G28" i="12"/>
  <c r="G34" i="12"/>
  <c r="G32" i="12"/>
  <c r="G29" i="12"/>
  <c r="G24" i="12"/>
  <c r="G13" i="12"/>
  <c r="G15" i="12"/>
  <c r="G12" i="12"/>
  <c r="G14" i="12"/>
  <c r="G16" i="12"/>
  <c r="J102" i="9"/>
  <c r="J101" i="9"/>
  <c r="J100" i="9"/>
  <c r="J99" i="9"/>
  <c r="J98" i="9"/>
  <c r="J97" i="9"/>
  <c r="J96" i="9"/>
  <c r="J92" i="9"/>
  <c r="J91" i="9"/>
  <c r="J90" i="9"/>
  <c r="J89" i="9"/>
  <c r="J88" i="9"/>
  <c r="J87" i="9"/>
  <c r="J86" i="9"/>
  <c r="J85" i="9"/>
  <c r="J84" i="9"/>
  <c r="J83" i="9"/>
  <c r="J78" i="9"/>
  <c r="J77" i="9"/>
  <c r="J76" i="9"/>
  <c r="J75" i="9"/>
  <c r="J67" i="9"/>
  <c r="J66" i="9"/>
  <c r="J65" i="9"/>
  <c r="J61" i="9"/>
  <c r="J60" i="9"/>
  <c r="J59" i="9"/>
  <c r="J58" i="9"/>
  <c r="J57" i="9"/>
  <c r="J56" i="9"/>
  <c r="J30" i="9"/>
  <c r="J29" i="9"/>
  <c r="J28" i="9"/>
  <c r="J27" i="9"/>
  <c r="J26" i="9"/>
  <c r="J25" i="9"/>
  <c r="J153" i="5"/>
  <c r="J152" i="5"/>
  <c r="J151" i="5"/>
  <c r="J150" i="5"/>
  <c r="J149" i="5"/>
  <c r="J148" i="5"/>
  <c r="J147" i="5"/>
  <c r="J146" i="5"/>
  <c r="J142" i="5"/>
  <c r="J141" i="5"/>
  <c r="J140" i="5"/>
  <c r="J139" i="5"/>
  <c r="J138" i="5"/>
  <c r="J137" i="5"/>
  <c r="J136" i="5"/>
  <c r="J135" i="5"/>
  <c r="J134" i="5"/>
  <c r="J133" i="5"/>
  <c r="J132" i="5"/>
  <c r="J121" i="5"/>
  <c r="J122" i="5"/>
  <c r="J123" i="5"/>
  <c r="J124" i="5"/>
  <c r="J125" i="5"/>
  <c r="J126" i="5"/>
  <c r="J127" i="5"/>
  <c r="J128" i="5"/>
  <c r="J120" i="5"/>
  <c r="J116" i="5"/>
  <c r="J115" i="5"/>
  <c r="J114" i="5"/>
  <c r="J113" i="5"/>
  <c r="J111" i="5"/>
  <c r="J112" i="5"/>
  <c r="J110" i="5"/>
  <c r="J106" i="5"/>
  <c r="J105" i="5"/>
  <c r="J104" i="5"/>
  <c r="J103" i="5"/>
  <c r="L61" i="9" l="1"/>
  <c r="K61" i="9"/>
  <c r="L83" i="9"/>
  <c r="K83" i="9"/>
  <c r="K77" i="9"/>
  <c r="L77" i="9"/>
  <c r="L30" i="9"/>
  <c r="K30" i="9"/>
  <c r="L65" i="9"/>
  <c r="K65" i="9"/>
  <c r="L84" i="9"/>
  <c r="K84" i="9"/>
  <c r="L97" i="9"/>
  <c r="K97" i="9"/>
  <c r="K56" i="9"/>
  <c r="L56" i="9"/>
  <c r="L67" i="9"/>
  <c r="K67" i="9"/>
  <c r="L89" i="9"/>
  <c r="K89" i="9"/>
  <c r="L98" i="9"/>
  <c r="K98" i="9"/>
  <c r="L60" i="9"/>
  <c r="K60" i="9"/>
  <c r="K78" i="9"/>
  <c r="L78" i="9"/>
  <c r="L88" i="9"/>
  <c r="K88" i="9"/>
  <c r="L96" i="9"/>
  <c r="K96" i="9"/>
  <c r="K25" i="9"/>
  <c r="L25" i="9"/>
  <c r="L99" i="9"/>
  <c r="K99" i="9"/>
  <c r="L58" i="9"/>
  <c r="K58" i="9"/>
  <c r="L75" i="9"/>
  <c r="K75" i="9"/>
  <c r="L85" i="9"/>
  <c r="K85" i="9"/>
  <c r="K91" i="9"/>
  <c r="L91" i="9"/>
  <c r="L26" i="9"/>
  <c r="K26" i="9"/>
  <c r="L100" i="9"/>
  <c r="K100" i="9"/>
  <c r="L57" i="9"/>
  <c r="K57" i="9"/>
  <c r="L66" i="9"/>
  <c r="K66" i="9"/>
  <c r="K87" i="9"/>
  <c r="L87" i="9"/>
  <c r="L92" i="9"/>
  <c r="K92" i="9"/>
  <c r="L27" i="9"/>
  <c r="K27" i="9"/>
  <c r="K101" i="9"/>
  <c r="L101" i="9"/>
  <c r="L29" i="9"/>
  <c r="K29" i="9"/>
  <c r="L59" i="9"/>
  <c r="K59" i="9"/>
  <c r="L76" i="9"/>
  <c r="K76" i="9"/>
  <c r="L86" i="9"/>
  <c r="K86" i="9"/>
  <c r="K90" i="9"/>
  <c r="L90" i="9"/>
  <c r="L28" i="9"/>
  <c r="K28" i="9"/>
  <c r="L102" i="9"/>
  <c r="K102" i="9"/>
  <c r="L126" i="5"/>
  <c r="K126" i="5"/>
  <c r="L132" i="5"/>
  <c r="K132" i="5"/>
  <c r="K137" i="5"/>
  <c r="L137" i="5"/>
  <c r="K124" i="5"/>
  <c r="L124" i="5"/>
  <c r="K142" i="5"/>
  <c r="L142" i="5"/>
  <c r="K122" i="5"/>
  <c r="L122" i="5"/>
  <c r="L104" i="5"/>
  <c r="K104" i="5"/>
  <c r="K123" i="5"/>
  <c r="L123" i="5"/>
  <c r="L135" i="5"/>
  <c r="K135" i="5"/>
  <c r="L111" i="5"/>
  <c r="K111" i="5"/>
  <c r="K127" i="5"/>
  <c r="L127" i="5"/>
  <c r="K121" i="5"/>
  <c r="L121" i="5"/>
  <c r="K140" i="5"/>
  <c r="L140" i="5"/>
  <c r="K103" i="5"/>
  <c r="L103" i="5"/>
  <c r="K113" i="5"/>
  <c r="L113" i="5"/>
  <c r="K128" i="5"/>
  <c r="L128" i="5"/>
  <c r="K134" i="5"/>
  <c r="L134" i="5"/>
  <c r="K138" i="5"/>
  <c r="L138" i="5"/>
  <c r="K105" i="5"/>
  <c r="L105" i="5"/>
  <c r="L150" i="5"/>
  <c r="K150" i="5"/>
  <c r="L152" i="5"/>
  <c r="K152" i="5"/>
  <c r="L114" i="5"/>
  <c r="K114" i="5"/>
  <c r="L120" i="5"/>
  <c r="K120" i="5"/>
  <c r="K133" i="5"/>
  <c r="L133" i="5"/>
  <c r="K141" i="5"/>
  <c r="L141" i="5"/>
  <c r="L148" i="5"/>
  <c r="K148" i="5"/>
  <c r="K106" i="5"/>
  <c r="L106" i="5"/>
  <c r="L112" i="5"/>
  <c r="K112" i="5"/>
  <c r="L115" i="5"/>
  <c r="K115" i="5"/>
  <c r="K125" i="5"/>
  <c r="L125" i="5"/>
  <c r="K136" i="5"/>
  <c r="L136" i="5"/>
  <c r="K139" i="5"/>
  <c r="L139" i="5"/>
  <c r="K146" i="5"/>
  <c r="L146" i="5"/>
  <c r="K147" i="5"/>
  <c r="L147" i="5"/>
  <c r="K149" i="5"/>
  <c r="L149" i="5"/>
  <c r="K110" i="5"/>
  <c r="L110" i="5"/>
  <c r="K151" i="5"/>
  <c r="L151" i="5"/>
  <c r="K153" i="5"/>
  <c r="L153" i="5"/>
  <c r="L116" i="5"/>
  <c r="K116" i="5"/>
  <c r="J45" i="9"/>
  <c r="J37" i="9"/>
  <c r="J36" i="9"/>
  <c r="J49" i="9"/>
  <c r="J50" i="9"/>
  <c r="J38" i="9"/>
  <c r="J39" i="9"/>
  <c r="J51" i="9"/>
  <c r="J44" i="9"/>
  <c r="J52" i="9"/>
  <c r="J34" i="9"/>
  <c r="J35" i="9"/>
  <c r="J121" i="9"/>
  <c r="K43" i="9" l="1"/>
  <c r="L43" i="9"/>
  <c r="L50" i="9"/>
  <c r="K50" i="9"/>
  <c r="K36" i="9"/>
  <c r="L36" i="9"/>
  <c r="L39" i="9"/>
  <c r="K39" i="9"/>
  <c r="K49" i="9"/>
  <c r="L49" i="9"/>
  <c r="L45" i="9"/>
  <c r="K45" i="9"/>
  <c r="L38" i="9"/>
  <c r="K38" i="9"/>
  <c r="L35" i="9"/>
  <c r="K35" i="9"/>
  <c r="L34" i="9"/>
  <c r="K34" i="9"/>
  <c r="K52" i="9"/>
  <c r="L52" i="9"/>
  <c r="L37" i="9"/>
  <c r="K37" i="9"/>
  <c r="L51" i="9"/>
  <c r="K51" i="9"/>
  <c r="L121" i="9"/>
  <c r="K121" i="9"/>
  <c r="K44" i="9"/>
  <c r="L44" i="9"/>
  <c r="K49" i="3"/>
  <c r="K50" i="3"/>
  <c r="K51" i="3"/>
  <c r="K52" i="3"/>
  <c r="K53" i="3"/>
  <c r="K89" i="3"/>
  <c r="K90" i="3"/>
  <c r="K76" i="3"/>
  <c r="K77" i="3"/>
  <c r="K79" i="3"/>
  <c r="K80" i="3"/>
  <c r="K35" i="3"/>
  <c r="K38" i="3"/>
  <c r="K36" i="3"/>
  <c r="K37" i="3"/>
  <c r="K39" i="3"/>
  <c r="K22" i="3"/>
  <c r="K21" i="3"/>
  <c r="L37" i="3" l="1"/>
  <c r="M37" i="3"/>
  <c r="L35" i="3"/>
  <c r="M35" i="3"/>
  <c r="L90" i="3"/>
  <c r="M90" i="3"/>
  <c r="L22" i="3"/>
  <c r="M22" i="3"/>
  <c r="L53" i="3"/>
  <c r="M53" i="3"/>
  <c r="L39" i="3"/>
  <c r="M39" i="3"/>
  <c r="L38" i="3"/>
  <c r="M38" i="3"/>
  <c r="L79" i="3"/>
  <c r="M79" i="3"/>
  <c r="L76" i="3"/>
  <c r="M76" i="3"/>
  <c r="L50" i="3"/>
  <c r="M50" i="3"/>
  <c r="L21" i="3"/>
  <c r="M21" i="3"/>
  <c r="L36" i="3"/>
  <c r="M36" i="3"/>
  <c r="L80" i="3"/>
  <c r="M80" i="3"/>
  <c r="L77" i="3"/>
  <c r="M77" i="3"/>
  <c r="L89" i="3"/>
  <c r="M89" i="3"/>
  <c r="L52" i="3"/>
  <c r="M52" i="3"/>
  <c r="L51" i="3"/>
  <c r="M51" i="3"/>
  <c r="L49" i="3"/>
  <c r="M49" i="3"/>
  <c r="J60" i="5"/>
  <c r="J59" i="5"/>
  <c r="J58" i="5"/>
  <c r="J57" i="5"/>
  <c r="J56" i="5"/>
  <c r="J55" i="5"/>
  <c r="J54" i="5"/>
  <c r="J53" i="5"/>
  <c r="K55" i="5" l="1"/>
  <c r="L55" i="5"/>
  <c r="L56" i="5"/>
  <c r="K56" i="5"/>
  <c r="K58" i="5"/>
  <c r="L58" i="5"/>
  <c r="K54" i="5"/>
  <c r="L54" i="5"/>
  <c r="K59" i="5"/>
  <c r="L59" i="5"/>
  <c r="L53" i="5"/>
  <c r="K53" i="5"/>
  <c r="K57" i="5"/>
  <c r="L57" i="5"/>
  <c r="K60" i="5"/>
  <c r="L60" i="5"/>
  <c r="J19" i="9"/>
  <c r="J12" i="5"/>
  <c r="J13" i="5"/>
  <c r="J14" i="5"/>
  <c r="J15" i="5"/>
  <c r="L19" i="9" l="1"/>
  <c r="K19" i="9"/>
  <c r="K15" i="5"/>
  <c r="L15" i="5"/>
  <c r="K13" i="5"/>
  <c r="L13" i="5"/>
  <c r="K14" i="5"/>
  <c r="L14" i="5"/>
  <c r="K12" i="5"/>
  <c r="L12" i="5"/>
  <c r="E110" i="3"/>
  <c r="E109" i="3"/>
  <c r="E15" i="3"/>
  <c r="E14" i="3"/>
  <c r="E31" i="3"/>
  <c r="E32" i="3"/>
  <c r="E33" i="3"/>
  <c r="E30" i="3"/>
  <c r="E97" i="3"/>
  <c r="E98" i="3"/>
  <c r="E99" i="3"/>
  <c r="E96" i="3"/>
  <c r="E87" i="3"/>
  <c r="E86" i="3"/>
  <c r="E70" i="3"/>
  <c r="E74" i="3"/>
  <c r="E73" i="3"/>
  <c r="E72" i="3"/>
  <c r="E71" i="3"/>
  <c r="E56" i="3"/>
  <c r="E57" i="3"/>
  <c r="E58" i="3"/>
  <c r="E59" i="3"/>
  <c r="E55" i="3"/>
  <c r="K14" i="3" l="1"/>
  <c r="K15" i="3"/>
  <c r="K31" i="3"/>
  <c r="K32" i="3"/>
  <c r="K33" i="3"/>
  <c r="K30" i="3"/>
  <c r="K56" i="3"/>
  <c r="K57" i="3"/>
  <c r="K58" i="3"/>
  <c r="K59" i="3"/>
  <c r="K55" i="3"/>
  <c r="K74" i="3"/>
  <c r="K73" i="3"/>
  <c r="K72" i="3"/>
  <c r="K71" i="3"/>
  <c r="K70" i="3"/>
  <c r="K87" i="3"/>
  <c r="K86" i="3"/>
  <c r="K99" i="3"/>
  <c r="K98" i="3"/>
  <c r="K97" i="3"/>
  <c r="K96" i="3"/>
  <c r="L71" i="3" l="1"/>
  <c r="M71" i="3"/>
  <c r="L87" i="3"/>
  <c r="M87" i="3"/>
  <c r="L56" i="3"/>
  <c r="M56" i="3"/>
  <c r="L96" i="3"/>
  <c r="M96" i="3"/>
  <c r="L30" i="3"/>
  <c r="M30" i="3"/>
  <c r="L98" i="3"/>
  <c r="M98" i="3"/>
  <c r="L70" i="3"/>
  <c r="M70" i="3"/>
  <c r="L55" i="3"/>
  <c r="M55" i="3"/>
  <c r="L58" i="3"/>
  <c r="M58" i="3"/>
  <c r="L14" i="3"/>
  <c r="M14" i="3"/>
  <c r="L97" i="3"/>
  <c r="M97" i="3"/>
  <c r="L86" i="3"/>
  <c r="M86" i="3"/>
  <c r="L73" i="3"/>
  <c r="M73" i="3"/>
  <c r="L33" i="3"/>
  <c r="M33" i="3"/>
  <c r="L99" i="3"/>
  <c r="M99" i="3"/>
  <c r="L72" i="3"/>
  <c r="M72" i="3"/>
  <c r="L74" i="3"/>
  <c r="M74" i="3"/>
  <c r="L59" i="3"/>
  <c r="M59" i="3"/>
  <c r="L57" i="3"/>
  <c r="M57" i="3"/>
  <c r="L32" i="3"/>
  <c r="M32" i="3"/>
  <c r="L31" i="3"/>
  <c r="M31" i="3"/>
  <c r="L15" i="3"/>
  <c r="M15" i="3"/>
  <c r="K110" i="3"/>
  <c r="K109" i="3"/>
  <c r="F233" i="8"/>
  <c r="G233" i="8" s="1"/>
  <c r="F232" i="8"/>
  <c r="G232" i="8" s="1"/>
  <c r="F231" i="8"/>
  <c r="G231" i="8" s="1"/>
  <c r="F230" i="8"/>
  <c r="G230" i="8" s="1"/>
  <c r="F229" i="8"/>
  <c r="G229" i="8" s="1"/>
  <c r="F228" i="8"/>
  <c r="G228" i="8" s="1"/>
  <c r="F227" i="8"/>
  <c r="G227" i="8" s="1"/>
  <c r="F226" i="8"/>
  <c r="G226" i="8" s="1"/>
  <c r="F225" i="8"/>
  <c r="G225" i="8" s="1"/>
  <c r="F224" i="8"/>
  <c r="G224" i="8" s="1"/>
  <c r="F223" i="8"/>
  <c r="G223" i="8" s="1"/>
  <c r="F222" i="8"/>
  <c r="G222" i="8" s="1"/>
  <c r="F221" i="8"/>
  <c r="G221" i="8" s="1"/>
  <c r="F220" i="8"/>
  <c r="G220" i="8" s="1"/>
  <c r="F16" i="8"/>
  <c r="G16" i="8" s="1"/>
  <c r="J119" i="9"/>
  <c r="J115" i="9"/>
  <c r="J114" i="9"/>
  <c r="J113" i="9"/>
  <c r="J112" i="9"/>
  <c r="H42" i="4"/>
  <c r="H41" i="4"/>
  <c r="H40" i="4"/>
  <c r="I40" i="4" l="1"/>
  <c r="J40" i="4"/>
  <c r="I42" i="4"/>
  <c r="J42" i="4"/>
  <c r="J41" i="4"/>
  <c r="I41" i="4"/>
  <c r="L119" i="9"/>
  <c r="K119" i="9"/>
  <c r="L115" i="9"/>
  <c r="K115" i="9"/>
  <c r="K114" i="9"/>
  <c r="L114" i="9"/>
  <c r="K112" i="9"/>
  <c r="L112" i="9"/>
  <c r="K113" i="9"/>
  <c r="L113" i="9"/>
  <c r="M109" i="3"/>
  <c r="L109" i="3"/>
  <c r="M110" i="3"/>
  <c r="L110" i="3"/>
  <c r="J118" i="9"/>
  <c r="J117" i="9"/>
  <c r="J109" i="9"/>
  <c r="J110" i="9"/>
  <c r="J111" i="9"/>
  <c r="J108" i="9"/>
  <c r="J13" i="9"/>
  <c r="J14" i="9"/>
  <c r="J15" i="9"/>
  <c r="J16" i="9"/>
  <c r="J17" i="9"/>
  <c r="J18" i="9"/>
  <c r="L12" i="9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02" i="8"/>
  <c r="G102" i="8" s="1"/>
  <c r="F96" i="8"/>
  <c r="G96" i="8" s="1"/>
  <c r="F97" i="8"/>
  <c r="G97" i="8" s="1"/>
  <c r="F98" i="8"/>
  <c r="G98" i="8" s="1"/>
  <c r="F99" i="8"/>
  <c r="G99" i="8" s="1"/>
  <c r="F100" i="8"/>
  <c r="G100" i="8" s="1"/>
  <c r="F95" i="8"/>
  <c r="G95" i="8" s="1"/>
  <c r="F93" i="8"/>
  <c r="G93" i="8" s="1"/>
  <c r="F92" i="8"/>
  <c r="G92" i="8" s="1"/>
  <c r="F91" i="8"/>
  <c r="G91" i="8" s="1"/>
  <c r="F90" i="8"/>
  <c r="G90" i="8" s="1"/>
  <c r="F89" i="8"/>
  <c r="G89" i="8" s="1"/>
  <c r="F88" i="8"/>
  <c r="G88" i="8" s="1"/>
  <c r="F87" i="8"/>
  <c r="G87" i="8" s="1"/>
  <c r="F86" i="8"/>
  <c r="G86" i="8" s="1"/>
  <c r="F84" i="8"/>
  <c r="G84" i="8" s="1"/>
  <c r="F83" i="8"/>
  <c r="G83" i="8" s="1"/>
  <c r="F82" i="8"/>
  <c r="G82" i="8" s="1"/>
  <c r="F80" i="8"/>
  <c r="G80" i="8" s="1"/>
  <c r="F79" i="8"/>
  <c r="G79" i="8" s="1"/>
  <c r="F78" i="8"/>
  <c r="G78" i="8" s="1"/>
  <c r="F77" i="8"/>
  <c r="G77" i="8" s="1"/>
  <c r="F76" i="8"/>
  <c r="G76" i="8" s="1"/>
  <c r="F75" i="8"/>
  <c r="G75" i="8" s="1"/>
  <c r="F73" i="8"/>
  <c r="G73" i="8" s="1"/>
  <c r="F72" i="8"/>
  <c r="G72" i="8" s="1"/>
  <c r="F71" i="8"/>
  <c r="G71" i="8" s="1"/>
  <c r="F70" i="8"/>
  <c r="G70" i="8" s="1"/>
  <c r="F69" i="8"/>
  <c r="G69" i="8" s="1"/>
  <c r="F68" i="8"/>
  <c r="G68" i="8" s="1"/>
  <c r="F66" i="8"/>
  <c r="G66" i="8" s="1"/>
  <c r="F65" i="8"/>
  <c r="G65" i="8" s="1"/>
  <c r="F64" i="8"/>
  <c r="G64" i="8" s="1"/>
  <c r="F63" i="8"/>
  <c r="G63" i="8" s="1"/>
  <c r="F62" i="8"/>
  <c r="G62" i="8" s="1"/>
  <c r="F61" i="8"/>
  <c r="G61" i="8" s="1"/>
  <c r="F59" i="8"/>
  <c r="G59" i="8" s="1"/>
  <c r="F58" i="8"/>
  <c r="G58" i="8" s="1"/>
  <c r="F57" i="8"/>
  <c r="G57" i="8" s="1"/>
  <c r="F51" i="8"/>
  <c r="G51" i="8" s="1"/>
  <c r="F52" i="8"/>
  <c r="G52" i="8" s="1"/>
  <c r="F53" i="8"/>
  <c r="G53" i="8" s="1"/>
  <c r="F54" i="8"/>
  <c r="G54" i="8" s="1"/>
  <c r="F55" i="8"/>
  <c r="G55" i="8" s="1"/>
  <c r="F50" i="8"/>
  <c r="G50" i="8" s="1"/>
  <c r="F35" i="8"/>
  <c r="G35" i="8" s="1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34" i="8"/>
  <c r="G34" i="8" s="1"/>
  <c r="F32" i="8"/>
  <c r="G32" i="8" s="1"/>
  <c r="F31" i="8"/>
  <c r="G31" i="8" s="1"/>
  <c r="F30" i="8"/>
  <c r="G30" i="8" s="1"/>
  <c r="F28" i="8"/>
  <c r="G28" i="8" s="1"/>
  <c r="F27" i="8"/>
  <c r="G27" i="8" s="1"/>
  <c r="F23" i="8"/>
  <c r="G23" i="8" s="1"/>
  <c r="F21" i="8"/>
  <c r="G21" i="8" s="1"/>
  <c r="F15" i="8"/>
  <c r="G15" i="8" s="1"/>
  <c r="F17" i="8"/>
  <c r="G17" i="8" s="1"/>
  <c r="F18" i="8"/>
  <c r="G18" i="8" s="1"/>
  <c r="F19" i="8"/>
  <c r="G19" i="8" s="1"/>
  <c r="J119" i="10"/>
  <c r="K119" i="10" s="1"/>
  <c r="J144" i="10"/>
  <c r="K144" i="10" s="1"/>
  <c r="J143" i="10"/>
  <c r="K143" i="10" s="1"/>
  <c r="J142" i="10"/>
  <c r="K142" i="10" s="1"/>
  <c r="J141" i="10"/>
  <c r="K141" i="10" s="1"/>
  <c r="J140" i="10"/>
  <c r="K140" i="10" s="1"/>
  <c r="J139" i="10"/>
  <c r="K139" i="10" s="1"/>
  <c r="J138" i="10"/>
  <c r="K138" i="10" s="1"/>
  <c r="J147" i="10"/>
  <c r="K147" i="10" s="1"/>
  <c r="J146" i="10"/>
  <c r="K146" i="10" s="1"/>
  <c r="J136" i="10"/>
  <c r="K136" i="10" s="1"/>
  <c r="J135" i="10"/>
  <c r="K135" i="10" s="1"/>
  <c r="J134" i="10"/>
  <c r="K134" i="10" s="1"/>
  <c r="J133" i="10"/>
  <c r="K133" i="10" s="1"/>
  <c r="J132" i="10"/>
  <c r="K132" i="10" s="1"/>
  <c r="J131" i="10"/>
  <c r="K131" i="10" s="1"/>
  <c r="J130" i="10"/>
  <c r="K130" i="10" s="1"/>
  <c r="J129" i="10"/>
  <c r="K129" i="10" s="1"/>
  <c r="J128" i="10"/>
  <c r="K128" i="10" s="1"/>
  <c r="J127" i="10"/>
  <c r="K127" i="10" s="1"/>
  <c r="J126" i="10"/>
  <c r="K126" i="10" s="1"/>
  <c r="J125" i="10"/>
  <c r="K125" i="10" s="1"/>
  <c r="J124" i="10"/>
  <c r="K124" i="10" s="1"/>
  <c r="J123" i="10"/>
  <c r="K123" i="10" s="1"/>
  <c r="J121" i="10"/>
  <c r="K121" i="10" s="1"/>
  <c r="J120" i="10"/>
  <c r="K120" i="10" s="1"/>
  <c r="J118" i="10"/>
  <c r="K118" i="10" s="1"/>
  <c r="J117" i="10"/>
  <c r="K117" i="10" s="1"/>
  <c r="J116" i="10"/>
  <c r="K116" i="10" s="1"/>
  <c r="J115" i="10"/>
  <c r="K115" i="10" s="1"/>
  <c r="J114" i="10"/>
  <c r="K114" i="10" s="1"/>
  <c r="J113" i="10"/>
  <c r="K113" i="10" s="1"/>
  <c r="J112" i="10"/>
  <c r="K112" i="10" s="1"/>
  <c r="J110" i="10"/>
  <c r="K110" i="10" s="1"/>
  <c r="J109" i="10"/>
  <c r="K109" i="10" s="1"/>
  <c r="J107" i="10"/>
  <c r="K107" i="10" s="1"/>
  <c r="J101" i="10"/>
  <c r="K101" i="10" s="1"/>
  <c r="J100" i="10"/>
  <c r="K100" i="10" s="1"/>
  <c r="J99" i="10"/>
  <c r="K99" i="10" s="1"/>
  <c r="J98" i="10"/>
  <c r="K98" i="10" s="1"/>
  <c r="J97" i="10"/>
  <c r="K97" i="10" s="1"/>
  <c r="J96" i="10"/>
  <c r="K96" i="10" s="1"/>
  <c r="J95" i="10"/>
  <c r="K95" i="10" s="1"/>
  <c r="J94" i="10"/>
  <c r="K94" i="10" s="1"/>
  <c r="J93" i="10"/>
  <c r="K93" i="10" s="1"/>
  <c r="J89" i="10"/>
  <c r="K89" i="10" s="1"/>
  <c r="J88" i="10"/>
  <c r="K88" i="10" s="1"/>
  <c r="J87" i="10"/>
  <c r="K87" i="10" s="1"/>
  <c r="J86" i="10"/>
  <c r="K86" i="10" s="1"/>
  <c r="J85" i="10"/>
  <c r="K85" i="10" s="1"/>
  <c r="J84" i="10"/>
  <c r="K84" i="10" s="1"/>
  <c r="J83" i="10"/>
  <c r="K83" i="10" s="1"/>
  <c r="J82" i="10"/>
  <c r="K82" i="10" s="1"/>
  <c r="J81" i="10"/>
  <c r="K81" i="10" s="1"/>
  <c r="J76" i="10"/>
  <c r="K76" i="10" s="1"/>
  <c r="J75" i="10"/>
  <c r="K75" i="10" s="1"/>
  <c r="J74" i="10"/>
  <c r="K74" i="10" s="1"/>
  <c r="J73" i="10"/>
  <c r="K73" i="10" s="1"/>
  <c r="J72" i="10"/>
  <c r="K72" i="10" s="1"/>
  <c r="J71" i="10"/>
  <c r="K71" i="10" s="1"/>
  <c r="J70" i="10"/>
  <c r="K70" i="10" s="1"/>
  <c r="J66" i="10"/>
  <c r="K66" i="10" s="1"/>
  <c r="J65" i="10"/>
  <c r="K65" i="10" s="1"/>
  <c r="J64" i="10"/>
  <c r="K64" i="10" s="1"/>
  <c r="J63" i="10"/>
  <c r="K63" i="10" s="1"/>
  <c r="J62" i="10"/>
  <c r="K62" i="10" s="1"/>
  <c r="J61" i="10"/>
  <c r="K61" i="10" s="1"/>
  <c r="J60" i="10"/>
  <c r="K60" i="10" s="1"/>
  <c r="J59" i="10"/>
  <c r="K59" i="10" s="1"/>
  <c r="J58" i="10"/>
  <c r="K58" i="10" s="1"/>
  <c r="J56" i="10"/>
  <c r="K56" i="10" s="1"/>
  <c r="J55" i="10"/>
  <c r="K55" i="10" s="1"/>
  <c r="J54" i="10"/>
  <c r="K54" i="10" s="1"/>
  <c r="J53" i="10"/>
  <c r="K53" i="10" s="1"/>
  <c r="J52" i="10"/>
  <c r="K52" i="10" s="1"/>
  <c r="J51" i="10"/>
  <c r="K51" i="10" s="1"/>
  <c r="J50" i="10"/>
  <c r="K50" i="10" s="1"/>
  <c r="J49" i="10"/>
  <c r="K49" i="10" s="1"/>
  <c r="J48" i="10"/>
  <c r="K48" i="10" s="1"/>
  <c r="J44" i="10"/>
  <c r="K44" i="10" s="1"/>
  <c r="J43" i="10"/>
  <c r="K43" i="10" s="1"/>
  <c r="J42" i="10"/>
  <c r="K42" i="10" s="1"/>
  <c r="J41" i="10"/>
  <c r="K41" i="10" s="1"/>
  <c r="J40" i="10"/>
  <c r="K40" i="10" s="1"/>
  <c r="J39" i="10"/>
  <c r="K39" i="10" s="1"/>
  <c r="J13" i="10"/>
  <c r="K13" i="10" s="1"/>
  <c r="J14" i="10"/>
  <c r="K14" i="10" s="1"/>
  <c r="J15" i="10"/>
  <c r="K15" i="10" s="1"/>
  <c r="J16" i="10"/>
  <c r="K16" i="10" s="1"/>
  <c r="J12" i="10"/>
  <c r="K12" i="10" s="1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09" i="5"/>
  <c r="J203" i="5"/>
  <c r="J204" i="5"/>
  <c r="J205" i="5"/>
  <c r="J206" i="5"/>
  <c r="J207" i="5"/>
  <c r="J202" i="5"/>
  <c r="J194" i="5"/>
  <c r="J195" i="5"/>
  <c r="J196" i="5"/>
  <c r="J197" i="5"/>
  <c r="J198" i="5"/>
  <c r="J199" i="5"/>
  <c r="J200" i="5"/>
  <c r="J193" i="5"/>
  <c r="J190" i="5"/>
  <c r="J191" i="5"/>
  <c r="J189" i="5"/>
  <c r="J187" i="5"/>
  <c r="J186" i="5"/>
  <c r="J185" i="5"/>
  <c r="J184" i="5"/>
  <c r="J183" i="5"/>
  <c r="J182" i="5"/>
  <c r="J178" i="5"/>
  <c r="J179" i="5"/>
  <c r="J180" i="5"/>
  <c r="J177" i="5"/>
  <c r="J175" i="5"/>
  <c r="J174" i="5"/>
  <c r="J173" i="5"/>
  <c r="J172" i="5"/>
  <c r="J171" i="5"/>
  <c r="J170" i="5"/>
  <c r="J168" i="5"/>
  <c r="J167" i="5"/>
  <c r="J166" i="5"/>
  <c r="J159" i="5"/>
  <c r="J164" i="5"/>
  <c r="J163" i="5"/>
  <c r="J162" i="5"/>
  <c r="J161" i="5"/>
  <c r="J160" i="5"/>
  <c r="J94" i="5"/>
  <c r="J72" i="5"/>
  <c r="J71" i="5"/>
  <c r="J70" i="5"/>
  <c r="J69" i="5"/>
  <c r="J68" i="5"/>
  <c r="J67" i="5"/>
  <c r="J66" i="5"/>
  <c r="J46" i="5"/>
  <c r="J41" i="5"/>
  <c r="J40" i="5"/>
  <c r="J39" i="5"/>
  <c r="J38" i="5"/>
  <c r="J37" i="5"/>
  <c r="J33" i="5"/>
  <c r="J32" i="5"/>
  <c r="J31" i="5"/>
  <c r="J30" i="5"/>
  <c r="J29" i="5"/>
  <c r="J28" i="5"/>
  <c r="J24" i="5"/>
  <c r="J23" i="5"/>
  <c r="J22" i="5"/>
  <c r="J21" i="5"/>
  <c r="J20" i="5"/>
  <c r="H31" i="4"/>
  <c r="H25" i="4"/>
  <c r="H24" i="4"/>
  <c r="H23" i="4"/>
  <c r="H22" i="4"/>
  <c r="H13" i="4"/>
  <c r="H14" i="4"/>
  <c r="H15" i="4"/>
  <c r="H16" i="4"/>
  <c r="H17" i="4"/>
  <c r="H18" i="4"/>
  <c r="H12" i="4"/>
  <c r="I31" i="4" l="1"/>
  <c r="J31" i="4"/>
  <c r="J25" i="4"/>
  <c r="I25" i="4"/>
  <c r="I22" i="4"/>
  <c r="J22" i="4"/>
  <c r="I23" i="4"/>
  <c r="J23" i="4"/>
  <c r="I24" i="4"/>
  <c r="J24" i="4"/>
  <c r="I18" i="4"/>
  <c r="J18" i="4"/>
  <c r="J17" i="4"/>
  <c r="I17" i="4"/>
  <c r="I13" i="4"/>
  <c r="J13" i="4"/>
  <c r="I14" i="4"/>
  <c r="J14" i="4"/>
  <c r="I16" i="4"/>
  <c r="J16" i="4"/>
  <c r="I15" i="4"/>
  <c r="J15" i="4"/>
  <c r="I12" i="4"/>
  <c r="J12" i="4"/>
  <c r="K209" i="5"/>
  <c r="L209" i="5"/>
  <c r="K222" i="5"/>
  <c r="L222" i="5"/>
  <c r="L219" i="5"/>
  <c r="K219" i="5"/>
  <c r="K217" i="5"/>
  <c r="L217" i="5"/>
  <c r="L214" i="5"/>
  <c r="K214" i="5"/>
  <c r="K220" i="5"/>
  <c r="L220" i="5"/>
  <c r="K223" i="5"/>
  <c r="L223" i="5"/>
  <c r="L218" i="5"/>
  <c r="K218" i="5"/>
  <c r="K216" i="5"/>
  <c r="L216" i="5"/>
  <c r="K225" i="5"/>
  <c r="L225" i="5"/>
  <c r="K210" i="5"/>
  <c r="L210" i="5"/>
  <c r="K212" i="5"/>
  <c r="L212" i="5"/>
  <c r="K213" i="5"/>
  <c r="L213" i="5"/>
  <c r="K224" i="5"/>
  <c r="L224" i="5"/>
  <c r="K211" i="5"/>
  <c r="L211" i="5"/>
  <c r="L221" i="5"/>
  <c r="K221" i="5"/>
  <c r="K215" i="5"/>
  <c r="L215" i="5"/>
  <c r="K205" i="5"/>
  <c r="L205" i="5"/>
  <c r="L206" i="5"/>
  <c r="K206" i="5"/>
  <c r="K204" i="5"/>
  <c r="L204" i="5"/>
  <c r="K207" i="5"/>
  <c r="L207" i="5"/>
  <c r="K203" i="5"/>
  <c r="L203" i="5"/>
  <c r="K202" i="5"/>
  <c r="L202" i="5"/>
  <c r="L14" i="9"/>
  <c r="K14" i="9"/>
  <c r="L18" i="9"/>
  <c r="K18" i="9"/>
  <c r="K13" i="9"/>
  <c r="L13" i="9"/>
  <c r="L118" i="9"/>
  <c r="K118" i="9"/>
  <c r="L110" i="9"/>
  <c r="K110" i="9"/>
  <c r="K109" i="9"/>
  <c r="L109" i="9"/>
  <c r="L111" i="9"/>
  <c r="K111" i="9"/>
  <c r="K12" i="9"/>
  <c r="L15" i="9"/>
  <c r="K15" i="9"/>
  <c r="K117" i="9"/>
  <c r="L117" i="9"/>
  <c r="L16" i="9"/>
  <c r="K16" i="9"/>
  <c r="K108" i="9"/>
  <c r="L108" i="9"/>
  <c r="K17" i="9"/>
  <c r="L17" i="9"/>
  <c r="K193" i="5"/>
  <c r="L193" i="5"/>
  <c r="K28" i="5"/>
  <c r="L28" i="5"/>
  <c r="K30" i="5"/>
  <c r="L30" i="5"/>
  <c r="K190" i="5"/>
  <c r="L190" i="5"/>
  <c r="K162" i="5"/>
  <c r="L162" i="5"/>
  <c r="K166" i="5"/>
  <c r="L166" i="5"/>
  <c r="L168" i="5"/>
  <c r="K168" i="5"/>
  <c r="K175" i="5"/>
  <c r="L175" i="5"/>
  <c r="L37" i="5"/>
  <c r="K37" i="5"/>
  <c r="L94" i="5"/>
  <c r="K94" i="5"/>
  <c r="K199" i="5"/>
  <c r="L199" i="5"/>
  <c r="K196" i="5"/>
  <c r="L196" i="5"/>
  <c r="L159" i="5"/>
  <c r="K159" i="5"/>
  <c r="K171" i="5"/>
  <c r="L171" i="5"/>
  <c r="K31" i="5"/>
  <c r="L31" i="5"/>
  <c r="K161" i="5"/>
  <c r="L161" i="5"/>
  <c r="K180" i="5"/>
  <c r="L180" i="5"/>
  <c r="L71" i="5"/>
  <c r="K71" i="5"/>
  <c r="K195" i="5"/>
  <c r="L195" i="5"/>
  <c r="K167" i="5"/>
  <c r="L167" i="5"/>
  <c r="K170" i="5"/>
  <c r="L170" i="5"/>
  <c r="K173" i="5"/>
  <c r="L173" i="5"/>
  <c r="K179" i="5"/>
  <c r="L179" i="5"/>
  <c r="L200" i="5"/>
  <c r="K200" i="5"/>
  <c r="K38" i="5"/>
  <c r="L38" i="5"/>
  <c r="K183" i="5"/>
  <c r="L183" i="5"/>
  <c r="L198" i="5"/>
  <c r="K198" i="5"/>
  <c r="L184" i="5"/>
  <c r="K184" i="5"/>
  <c r="K194" i="5"/>
  <c r="L194" i="5"/>
  <c r="L21" i="5"/>
  <c r="K21" i="5"/>
  <c r="L24" i="5"/>
  <c r="K24" i="5"/>
  <c r="L32" i="5"/>
  <c r="K32" i="5"/>
  <c r="K178" i="5"/>
  <c r="L178" i="5"/>
  <c r="L185" i="5"/>
  <c r="K185" i="5"/>
  <c r="K160" i="5"/>
  <c r="L160" i="5"/>
  <c r="K163" i="5"/>
  <c r="L163" i="5"/>
  <c r="K33" i="5"/>
  <c r="L33" i="5"/>
  <c r="K186" i="5"/>
  <c r="L186" i="5"/>
  <c r="K164" i="5"/>
  <c r="L164" i="5"/>
  <c r="K23" i="5"/>
  <c r="L23" i="5"/>
  <c r="L174" i="5"/>
  <c r="K174" i="5"/>
  <c r="K177" i="5"/>
  <c r="L177" i="5"/>
  <c r="K40" i="5"/>
  <c r="L40" i="5"/>
  <c r="K46" i="5"/>
  <c r="L46" i="5"/>
  <c r="K68" i="5"/>
  <c r="L68" i="5"/>
  <c r="L187" i="5"/>
  <c r="K187" i="5"/>
  <c r="L72" i="5"/>
  <c r="K72" i="5"/>
  <c r="L197" i="5"/>
  <c r="K197" i="5"/>
  <c r="L20" i="5"/>
  <c r="K20" i="5"/>
  <c r="L172" i="5"/>
  <c r="K172" i="5"/>
  <c r="K29" i="5"/>
  <c r="L29" i="5"/>
  <c r="L182" i="5"/>
  <c r="K182" i="5"/>
  <c r="K66" i="5"/>
  <c r="L66" i="5"/>
  <c r="K69" i="5"/>
  <c r="L69" i="5"/>
  <c r="K189" i="5"/>
  <c r="L189" i="5"/>
  <c r="K22" i="5"/>
  <c r="L22" i="5"/>
  <c r="K39" i="5"/>
  <c r="L39" i="5"/>
  <c r="K41" i="5"/>
  <c r="L41" i="5"/>
  <c r="K67" i="5"/>
  <c r="L67" i="5"/>
  <c r="L70" i="5"/>
  <c r="K70" i="5"/>
  <c r="K191" i="5"/>
  <c r="L191" i="5"/>
  <c r="J95" i="5"/>
  <c r="J33" i="10"/>
  <c r="K33" i="10" s="1"/>
  <c r="J34" i="10"/>
  <c r="K34" i="10" s="1"/>
  <c r="J25" i="10"/>
  <c r="K25" i="10" s="1"/>
  <c r="H35" i="4"/>
  <c r="J77" i="5"/>
  <c r="J80" i="5"/>
  <c r="J81" i="5"/>
  <c r="K69" i="3"/>
  <c r="K104" i="3"/>
  <c r="K45" i="3"/>
  <c r="K85" i="3"/>
  <c r="K93" i="3"/>
  <c r="K44" i="3"/>
  <c r="J21" i="10"/>
  <c r="K21" i="10" s="1"/>
  <c r="J87" i="5"/>
  <c r="J89" i="5"/>
  <c r="J27" i="10"/>
  <c r="K27" i="10" s="1"/>
  <c r="K66" i="3"/>
  <c r="J97" i="5"/>
  <c r="J32" i="10"/>
  <c r="K32" i="10" s="1"/>
  <c r="J98" i="5"/>
  <c r="K84" i="3"/>
  <c r="J100" i="5"/>
  <c r="J35" i="10"/>
  <c r="K35" i="10" s="1"/>
  <c r="K92" i="3"/>
  <c r="J79" i="5"/>
  <c r="K43" i="3"/>
  <c r="H30" i="4"/>
  <c r="J20" i="10"/>
  <c r="K20" i="10" s="1"/>
  <c r="J85" i="5"/>
  <c r="J22" i="10"/>
  <c r="K22" i="10" s="1"/>
  <c r="J86" i="5"/>
  <c r="J23" i="10"/>
  <c r="K23" i="10" s="1"/>
  <c r="K26" i="3"/>
  <c r="K46" i="3"/>
  <c r="J88" i="5"/>
  <c r="J26" i="10"/>
  <c r="K26" i="10" s="1"/>
  <c r="K47" i="3"/>
  <c r="H34" i="4"/>
  <c r="J28" i="10"/>
  <c r="K28" i="10" s="1"/>
  <c r="K65" i="3"/>
  <c r="J93" i="5"/>
  <c r="K12" i="3"/>
  <c r="K67" i="3"/>
  <c r="K68" i="3"/>
  <c r="K116" i="3"/>
  <c r="L116" i="3" s="1"/>
  <c r="J96" i="5"/>
  <c r="K117" i="3"/>
  <c r="L117" i="3" s="1"/>
  <c r="K120" i="3"/>
  <c r="L120" i="3" s="1"/>
  <c r="J99" i="5"/>
  <c r="K27" i="3"/>
  <c r="J36" i="10"/>
  <c r="K36" i="10" s="1"/>
  <c r="J37" i="10"/>
  <c r="K37" i="10" s="1"/>
  <c r="K28" i="3"/>
  <c r="K29" i="3"/>
  <c r="J76" i="5"/>
  <c r="J78" i="5"/>
  <c r="K118" i="3"/>
  <c r="L118" i="3" s="1"/>
  <c r="K94" i="3"/>
  <c r="K95" i="3"/>
  <c r="I35" i="4" l="1"/>
  <c r="J35" i="4"/>
  <c r="I34" i="4"/>
  <c r="J34" i="4"/>
  <c r="I30" i="4"/>
  <c r="J30" i="4"/>
  <c r="L100" i="5"/>
  <c r="K100" i="5"/>
  <c r="K78" i="5"/>
  <c r="L78" i="5"/>
  <c r="L86" i="5"/>
  <c r="K86" i="5"/>
  <c r="L85" i="5"/>
  <c r="K85" i="5"/>
  <c r="L97" i="5"/>
  <c r="K97" i="5"/>
  <c r="L98" i="5"/>
  <c r="K98" i="5"/>
  <c r="K99" i="5"/>
  <c r="L99" i="5"/>
  <c r="K95" i="5"/>
  <c r="L95" i="5"/>
  <c r="K79" i="5"/>
  <c r="L79" i="5"/>
  <c r="K89" i="5"/>
  <c r="L89" i="5"/>
  <c r="L96" i="5"/>
  <c r="K96" i="5"/>
  <c r="L88" i="5"/>
  <c r="K88" i="5"/>
  <c r="K87" i="5"/>
  <c r="L87" i="5"/>
  <c r="K80" i="5"/>
  <c r="L80" i="5"/>
  <c r="K76" i="5"/>
  <c r="L76" i="5"/>
  <c r="K93" i="5"/>
  <c r="L93" i="5"/>
  <c r="K81" i="5"/>
  <c r="L81" i="5"/>
  <c r="K77" i="5"/>
  <c r="L77" i="5"/>
  <c r="L95" i="3"/>
  <c r="M95" i="3"/>
  <c r="L43" i="3"/>
  <c r="M43" i="3"/>
  <c r="L28" i="3"/>
  <c r="M28" i="3"/>
  <c r="L69" i="3"/>
  <c r="M69" i="3"/>
  <c r="L92" i="3"/>
  <c r="M92" i="3"/>
  <c r="L27" i="3"/>
  <c r="M27" i="3"/>
  <c r="L104" i="3"/>
  <c r="M104" i="3"/>
  <c r="L94" i="3"/>
  <c r="M94" i="3"/>
  <c r="L29" i="3"/>
  <c r="M29" i="3"/>
  <c r="L68" i="3"/>
  <c r="M68" i="3"/>
  <c r="L93" i="3"/>
  <c r="M93" i="3"/>
  <c r="L65" i="3"/>
  <c r="M65" i="3"/>
  <c r="L46" i="3"/>
  <c r="M46" i="3"/>
  <c r="L84" i="3"/>
  <c r="M84" i="3"/>
  <c r="L66" i="3"/>
  <c r="M66" i="3"/>
  <c r="L67" i="3"/>
  <c r="M67" i="3"/>
  <c r="L44" i="3"/>
  <c r="M44" i="3"/>
  <c r="L85" i="3"/>
  <c r="M85" i="3"/>
  <c r="L45" i="3"/>
  <c r="M45" i="3"/>
  <c r="L47" i="3"/>
  <c r="M47" i="3"/>
  <c r="L26" i="3"/>
  <c r="M26" i="3"/>
  <c r="L12" i="3"/>
  <c r="M12" i="3"/>
  <c r="F218" i="8" l="1"/>
  <c r="G218" i="8" s="1"/>
  <c r="F217" i="8"/>
  <c r="G217" i="8" s="1"/>
  <c r="F216" i="8"/>
  <c r="G216" i="8" s="1"/>
  <c r="F215" i="8"/>
  <c r="G215" i="8" s="1"/>
  <c r="F214" i="8"/>
  <c r="G214" i="8" s="1"/>
  <c r="F213" i="8"/>
  <c r="G213" i="8" s="1"/>
  <c r="F212" i="8"/>
  <c r="G212" i="8" s="1"/>
  <c r="F211" i="8"/>
  <c r="G211" i="8" s="1"/>
  <c r="F210" i="8"/>
  <c r="G210" i="8" s="1"/>
  <c r="F209" i="8"/>
  <c r="G209" i="8" s="1"/>
  <c r="F207" i="8"/>
  <c r="G207" i="8" s="1"/>
  <c r="F206" i="8"/>
  <c r="G206" i="8" s="1"/>
  <c r="F205" i="8"/>
  <c r="G205" i="8" s="1"/>
  <c r="F204" i="8"/>
  <c r="G204" i="8" s="1"/>
  <c r="F203" i="8"/>
  <c r="G203" i="8" s="1"/>
  <c r="F202" i="8"/>
  <c r="G202" i="8" s="1"/>
  <c r="F201" i="8"/>
  <c r="G201" i="8" s="1"/>
  <c r="F200" i="8"/>
  <c r="G200" i="8" s="1"/>
  <c r="F199" i="8"/>
  <c r="G199" i="8" s="1"/>
  <c r="F139" i="8" l="1"/>
  <c r="G139" i="8" s="1"/>
  <c r="F144" i="8"/>
  <c r="G144" i="8" s="1"/>
  <c r="F186" i="8"/>
  <c r="G186" i="8" s="1"/>
  <c r="F122" i="8"/>
  <c r="G122" i="8" s="1"/>
  <c r="F145" i="8"/>
  <c r="G145" i="8" s="1"/>
  <c r="F187" i="8"/>
  <c r="G187" i="8" s="1"/>
  <c r="F184" i="8"/>
  <c r="G184" i="8" s="1"/>
  <c r="F188" i="8"/>
  <c r="G188" i="8" s="1"/>
  <c r="F158" i="8"/>
  <c r="G158" i="8" s="1"/>
  <c r="F147" i="8"/>
  <c r="G147" i="8" s="1"/>
  <c r="F132" i="8"/>
  <c r="G132" i="8" s="1"/>
  <c r="F148" i="8"/>
  <c r="G148" i="8" s="1"/>
  <c r="F192" i="8"/>
  <c r="G192" i="8" s="1"/>
  <c r="F141" i="8"/>
  <c r="G141" i="8" s="1"/>
  <c r="F149" i="8"/>
  <c r="G149" i="8" s="1"/>
  <c r="F193" i="8"/>
  <c r="G193" i="8" s="1"/>
  <c r="F127" i="8"/>
  <c r="G127" i="8" s="1"/>
  <c r="F150" i="8"/>
  <c r="G150" i="8" s="1"/>
  <c r="F194" i="8"/>
  <c r="G194" i="8" s="1"/>
  <c r="F142" i="8"/>
  <c r="G142" i="8" s="1"/>
  <c r="F151" i="8"/>
  <c r="G151" i="8" s="1"/>
  <c r="F195" i="8"/>
  <c r="G195" i="8" s="1"/>
  <c r="F146" i="8"/>
  <c r="G146" i="8" s="1"/>
  <c r="F153" i="8"/>
  <c r="G153" i="8" s="1"/>
  <c r="F196" i="8"/>
  <c r="G196" i="8" s="1"/>
  <c r="F143" i="8"/>
  <c r="G143" i="8" s="1"/>
  <c r="F154" i="8"/>
  <c r="G154" i="8" s="1"/>
  <c r="F197" i="8"/>
  <c r="G197" i="8" s="1"/>
  <c r="F156" i="8"/>
  <c r="G156" i="8" s="1"/>
  <c r="F155" i="8"/>
  <c r="G155" i="8" s="1"/>
  <c r="F157" i="8"/>
  <c r="G157" i="8" s="1"/>
  <c r="F124" i="8"/>
  <c r="G124" i="8" s="1"/>
  <c r="F159" i="8"/>
  <c r="G159" i="8" s="1"/>
  <c r="F198" i="8"/>
  <c r="G198" i="8" s="1"/>
  <c r="F161" i="8"/>
  <c r="G161" i="8" s="1"/>
  <c r="F128" i="8"/>
  <c r="G128" i="8" s="1"/>
  <c r="F166" i="8"/>
  <c r="G166" i="8" s="1"/>
  <c r="F129" i="8"/>
  <c r="G129" i="8" s="1"/>
  <c r="F167" i="8"/>
  <c r="G167" i="8" s="1"/>
  <c r="F162" i="8"/>
  <c r="G162" i="8" s="1"/>
  <c r="F169" i="8"/>
  <c r="G169" i="8" s="1"/>
  <c r="F131" i="8"/>
  <c r="G131" i="8" s="1"/>
  <c r="F170" i="8"/>
  <c r="G170" i="8" s="1"/>
  <c r="F125" i="8"/>
  <c r="G125" i="8" s="1"/>
  <c r="F171" i="8"/>
  <c r="G171" i="8" s="1"/>
  <c r="F133" i="8"/>
  <c r="G133" i="8" s="1"/>
  <c r="F173" i="8"/>
  <c r="G173" i="8" s="1"/>
  <c r="F134" i="8"/>
  <c r="G134" i="8" s="1"/>
  <c r="F177" i="8"/>
  <c r="G177" i="8" s="1"/>
  <c r="F135" i="8"/>
  <c r="G135" i="8" s="1"/>
  <c r="F178" i="8"/>
  <c r="G178" i="8" s="1"/>
  <c r="F136" i="8"/>
  <c r="G136" i="8" s="1"/>
  <c r="F179" i="8"/>
  <c r="G179" i="8" s="1"/>
  <c r="F138" i="8"/>
  <c r="G138" i="8" s="1"/>
  <c r="F180" i="8"/>
  <c r="G180" i="8" s="1"/>
  <c r="F130" i="8"/>
  <c r="G130" i="8" s="1"/>
  <c r="F181" i="8"/>
  <c r="G181" i="8" s="1"/>
  <c r="F140" i="8"/>
  <c r="G140" i="8" s="1"/>
  <c r="F182" i="8"/>
  <c r="G182" i="8" s="1"/>
  <c r="F14" i="8"/>
  <c r="G14" i="8" s="1"/>
  <c r="F183" i="8"/>
  <c r="G183" i="8" s="1"/>
  <c r="J48" i="5"/>
  <c r="J47" i="5"/>
  <c r="L47" i="5" l="1"/>
  <c r="K47" i="5"/>
  <c r="K48" i="5"/>
  <c r="L48" i="5"/>
</calcChain>
</file>

<file path=xl/sharedStrings.xml><?xml version="1.0" encoding="utf-8"?>
<sst xmlns="http://schemas.openxmlformats.org/spreadsheetml/2006/main" count="4947" uniqueCount="1200">
  <si>
    <t>KSGX26HFAN1-BL</t>
  </si>
  <si>
    <t>KSRX26HFAN1</t>
  </si>
  <si>
    <t>KSGX35HFAN1-BL</t>
  </si>
  <si>
    <t>KSRX35HFAN1</t>
  </si>
  <si>
    <t>KSGX53HFAN1-BL</t>
  </si>
  <si>
    <t>KSRX53HFAN1</t>
  </si>
  <si>
    <t>KSGX70HFAN1-BL</t>
  </si>
  <si>
    <t>KSRX70HFAN1</t>
  </si>
  <si>
    <t>KSGX26HFAN1-GL</t>
  </si>
  <si>
    <t>KSGX35HFAN1-GL</t>
  </si>
  <si>
    <t>KSGX53HFAN1-GL</t>
  </si>
  <si>
    <t>KSGX70HFAN1-GL</t>
  </si>
  <si>
    <t>KSGMA26HZAN1</t>
  </si>
  <si>
    <t>KSRMA26HZAN1</t>
  </si>
  <si>
    <t>KSGMA35HZAN1</t>
  </si>
  <si>
    <t>KSRMA35HZAN1</t>
  </si>
  <si>
    <t>KSGMA53HZAN1</t>
  </si>
  <si>
    <t>KSRMA53HZAN1</t>
  </si>
  <si>
    <t>KSGMA70HZAN1</t>
  </si>
  <si>
    <t>KSRMA70HZAN1</t>
  </si>
  <si>
    <t>KSGMA21HFAN1</t>
  </si>
  <si>
    <t>KSRMA21HFAN1</t>
  </si>
  <si>
    <t>KSGMA26HFAN1</t>
  </si>
  <si>
    <t>KSRMA26HFAN1</t>
  </si>
  <si>
    <t>KSGMA35HFAN1</t>
  </si>
  <si>
    <t>KSRMA35HFAN1</t>
  </si>
  <si>
    <t>KSGMA53HFAN1</t>
  </si>
  <si>
    <t>KSRMA53HFAN1</t>
  </si>
  <si>
    <t>KSGMA70HFAN1</t>
  </si>
  <si>
    <t>KSRMA70HFAN1</t>
  </si>
  <si>
    <t>KSGMA80HFAN1</t>
  </si>
  <si>
    <t>KSRMA80HFAN1</t>
  </si>
  <si>
    <t>KSGMA21HZAN1</t>
  </si>
  <si>
    <t>KSRMA21HZAN1</t>
  </si>
  <si>
    <t>KSGR21HZAN1</t>
  </si>
  <si>
    <t>KSRR21HZAN1</t>
  </si>
  <si>
    <t>KSGR21HFAN1</t>
  </si>
  <si>
    <t>KSRR21HFAN1</t>
  </si>
  <si>
    <t>KSGR26HFAN1</t>
  </si>
  <si>
    <t>KSGR35HFAN1</t>
  </si>
  <si>
    <t>KSGR53HFAN1</t>
  </si>
  <si>
    <t>KSGR70HFAN1</t>
  </si>
  <si>
    <t>KSRR70HFAN1</t>
  </si>
  <si>
    <t>KSRR53HFAN1</t>
  </si>
  <si>
    <t>KSRR35HFAN1</t>
  </si>
  <si>
    <t>KSRR26HFAN1</t>
  </si>
  <si>
    <t>C_Low</t>
  </si>
  <si>
    <t>KSGB21HFAN1</t>
  </si>
  <si>
    <t>KSRB21HFAN1</t>
  </si>
  <si>
    <t>KSGB26HFAN1</t>
  </si>
  <si>
    <t>KSRB26HFAN1</t>
  </si>
  <si>
    <t>KSGB35HFAN1</t>
  </si>
  <si>
    <t>KSRB35HFAN1</t>
  </si>
  <si>
    <t>KSGB53HFAN1</t>
  </si>
  <si>
    <t>KSRB53HFAN1</t>
  </si>
  <si>
    <t>KSGB70HFAN1</t>
  </si>
  <si>
    <t>KSRB70HFAN1</t>
  </si>
  <si>
    <t>KSGB26HZAN1</t>
  </si>
  <si>
    <t>KSRB26HZAN1</t>
  </si>
  <si>
    <t>KSGB35HZAN1</t>
  </si>
  <si>
    <t>KSRB35HZAN1</t>
  </si>
  <si>
    <t>KSGB53HZAN1</t>
  </si>
  <si>
    <t>KSRB53HZAN1</t>
  </si>
  <si>
    <t>KSGB70HZAN1</t>
  </si>
  <si>
    <t>KSRB70HZAN1</t>
  </si>
  <si>
    <t>KSRN105HFAN1</t>
  </si>
  <si>
    <t>KSGQ21HFAN1</t>
  </si>
  <si>
    <t>KSRQ21HFAN1</t>
  </si>
  <si>
    <t>KSGQ26HFAN1</t>
  </si>
  <si>
    <t>KSRQ26HFAN1</t>
  </si>
  <si>
    <t>KSGQ35HFAN1</t>
  </si>
  <si>
    <t>KSRQ35HFAN1</t>
  </si>
  <si>
    <t>KSGQ50HFAN1</t>
  </si>
  <si>
    <t>KSRQ50HFAN1</t>
  </si>
  <si>
    <t>KSGQ61HFAN1</t>
  </si>
  <si>
    <t>KSRQ61HFAN1</t>
  </si>
  <si>
    <t>KSGQ80HFAN1</t>
  </si>
  <si>
    <t>KSRQ80HFAN1</t>
  </si>
  <si>
    <t>KSGQ95HFAN1</t>
  </si>
  <si>
    <t>KSRQ95HFAN1</t>
  </si>
  <si>
    <t>KSGT21HZAN1</t>
  </si>
  <si>
    <t>KSRT21HZAN1</t>
  </si>
  <si>
    <t>KSGT26HZAN1</t>
  </si>
  <si>
    <t>KSRT26HZAN1</t>
  </si>
  <si>
    <t>KSGT35HZAN1</t>
  </si>
  <si>
    <t>KSRT35HZAN1</t>
  </si>
  <si>
    <t>KSGT50HZAN1</t>
  </si>
  <si>
    <t>KSRT50HZAN1</t>
  </si>
  <si>
    <t>KSGT61HZAN1</t>
  </si>
  <si>
    <t>KSRT61HZAN1</t>
  </si>
  <si>
    <t>KSRMA21HFAN1/-40</t>
  </si>
  <si>
    <t>KSRMA26HFAN1/-40</t>
  </si>
  <si>
    <t>KSRMA35HFAN1/-40</t>
  </si>
  <si>
    <t>KSRMA53HFAN1/-40</t>
  </si>
  <si>
    <t>KSRMA70HFAN1/-40</t>
  </si>
  <si>
    <t>KSRMA80HFAN1/-40</t>
  </si>
  <si>
    <t>KSRN105HFAN1/-40</t>
  </si>
  <si>
    <t>KSGT/KSRT (Team) inv</t>
  </si>
  <si>
    <t>KSGR/KSRR (Rio) on/off</t>
  </si>
  <si>
    <t>on/off</t>
  </si>
  <si>
    <t>inverter</t>
  </si>
  <si>
    <t>KSGB/KSRB (Bravo)</t>
  </si>
  <si>
    <t>Мощность охлаждения, кВт</t>
  </si>
  <si>
    <t>Мощность обогрева, кВт</t>
  </si>
  <si>
    <t>2,64 (1,23~3,31)</t>
  </si>
  <si>
    <t>2,93 (0,85~3,72)</t>
  </si>
  <si>
    <t>Внутренний блок</t>
  </si>
  <si>
    <t>Наружный блок</t>
  </si>
  <si>
    <t>3,52 (1,29~4,45)</t>
  </si>
  <si>
    <t>3,81 (1,20~4,87)</t>
  </si>
  <si>
    <t>5,28 (1,82~6,13)</t>
  </si>
  <si>
    <t>5,57 (1,38~6,74)</t>
  </si>
  <si>
    <t>7,03 (2,67~7,88)</t>
  </si>
  <si>
    <t>7,33 (1,61~8,79)</t>
  </si>
  <si>
    <t>2,93 (0,82~3,37)</t>
  </si>
  <si>
    <t>3,52 (1,08~4,10)</t>
  </si>
  <si>
    <t>3,81 (0,88~4,22)</t>
  </si>
  <si>
    <t>KSGMA/KSRMA (Mark II)</t>
  </si>
  <si>
    <t>KSRN/KSGN (Naomi)</t>
  </si>
  <si>
    <t xml:space="preserve">KSGX/KSRX (Titan Genesis) </t>
  </si>
  <si>
    <t xml:space="preserve">KSGQ/KSRQ (Quantum) </t>
  </si>
  <si>
    <t>Тип скидки</t>
  </si>
  <si>
    <t>доработанные зимним комплектом (до -40 С)</t>
  </si>
  <si>
    <t>Курс RUB/USD</t>
  </si>
  <si>
    <r>
      <t xml:space="preserve">Розничная цена
</t>
    </r>
    <r>
      <rPr>
        <b/>
        <sz val="9"/>
        <color rgb="FF002060"/>
        <rFont val="Segoe UI"/>
        <family val="2"/>
        <charset val="204"/>
      </rPr>
      <t>внутр., $</t>
    </r>
  </si>
  <si>
    <r>
      <t xml:space="preserve">Розничная цена
</t>
    </r>
    <r>
      <rPr>
        <b/>
        <sz val="9"/>
        <color rgb="FF002060"/>
        <rFont val="Segoe UI"/>
        <family val="2"/>
        <charset val="204"/>
      </rPr>
      <t>наруж</t>
    </r>
    <r>
      <rPr>
        <sz val="9"/>
        <color rgb="FF002060"/>
        <rFont val="Segoe UI"/>
        <family val="2"/>
        <charset val="204"/>
      </rPr>
      <t>.</t>
    </r>
    <r>
      <rPr>
        <b/>
        <sz val="9"/>
        <color rgb="FF002060"/>
        <rFont val="Segoe UI"/>
        <family val="2"/>
        <charset val="204"/>
      </rPr>
      <t>, $</t>
    </r>
  </si>
  <si>
    <t>2.64 (1,03~3,22)</t>
  </si>
  <si>
    <t>2.20 (0.30~2.50)</t>
  </si>
  <si>
    <t>2.30 (0.60~2.60)</t>
  </si>
  <si>
    <t>2.50 (0.60~2.80)</t>
  </si>
  <si>
    <t>2.80 (0.60~3.20)</t>
  </si>
  <si>
    <t>3.20 (0.60~3.60)</t>
  </si>
  <si>
    <t>3.40 (0.60~3.80)</t>
  </si>
  <si>
    <t>4.60 (0.65~5.20)</t>
  </si>
  <si>
    <t>5.00 (0.70~5.28)</t>
  </si>
  <si>
    <t>6.16 (1.75~6.30)</t>
  </si>
  <si>
    <t>6.20 (1.75~6.75)</t>
  </si>
  <si>
    <t>Введите вашу скидку:</t>
  </si>
  <si>
    <t>K_SKY</t>
  </si>
  <si>
    <r>
      <t xml:space="preserve">скидка на внутр./наружн. блоки </t>
    </r>
    <r>
      <rPr>
        <sz val="10"/>
        <color theme="6" tint="-0.499984740745262"/>
        <rFont val="Segoe UI"/>
        <family val="2"/>
        <charset val="204"/>
      </rPr>
      <t>Kentatsu</t>
    </r>
  </si>
  <si>
    <t>K_ACC</t>
  </si>
  <si>
    <r>
      <t xml:space="preserve">скидка на аксессуары </t>
    </r>
    <r>
      <rPr>
        <sz val="10"/>
        <color theme="6" tint="-0.499984740745262"/>
        <rFont val="Segoe UI"/>
        <family val="2"/>
        <charset val="204"/>
      </rPr>
      <t>Kentatsu</t>
    </r>
  </si>
  <si>
    <t>Панель</t>
  </si>
  <si>
    <t>Скидка</t>
  </si>
  <si>
    <r>
      <t>Розничная цена</t>
    </r>
    <r>
      <rPr>
        <b/>
        <sz val="10"/>
        <color rgb="FF002060"/>
        <rFont val="Segoe UI"/>
        <family val="2"/>
        <charset val="204"/>
      </rPr>
      <t xml:space="preserve"> внутр.</t>
    </r>
    <r>
      <rPr>
        <sz val="10"/>
        <color rgb="FF002060"/>
        <rFont val="Segoe UI"/>
        <family val="2"/>
        <charset val="204"/>
      </rPr>
      <t>, $</t>
    </r>
  </si>
  <si>
    <r>
      <t>Розничная цена</t>
    </r>
    <r>
      <rPr>
        <b/>
        <sz val="10"/>
        <color rgb="FF002060"/>
        <rFont val="Segoe UI"/>
        <family val="2"/>
        <charset val="204"/>
      </rPr>
      <t xml:space="preserve"> наружн</t>
    </r>
    <r>
      <rPr>
        <sz val="10"/>
        <color rgb="FF002060"/>
        <rFont val="Segoe UI"/>
        <family val="2"/>
        <charset val="204"/>
      </rPr>
      <t>, $</t>
    </r>
  </si>
  <si>
    <r>
      <t xml:space="preserve">Розничная цена </t>
    </r>
    <r>
      <rPr>
        <b/>
        <sz val="10"/>
        <color rgb="FF002060"/>
        <rFont val="Segoe UI"/>
        <family val="2"/>
        <charset val="204"/>
      </rPr>
      <t>аксс</t>
    </r>
    <r>
      <rPr>
        <sz val="10"/>
        <color rgb="FF002060"/>
        <rFont val="Segoe UI"/>
        <family val="2"/>
        <charset val="204"/>
      </rPr>
      <t>., $</t>
    </r>
  </si>
  <si>
    <t>Кассетного типа (600х600, компакт)</t>
  </si>
  <si>
    <t>KSZT35HFAN1</t>
  </si>
  <si>
    <t>KSUT35HFAN1</t>
  </si>
  <si>
    <t>KPU65-D</t>
  </si>
  <si>
    <t>KSZT53HFAN1</t>
  </si>
  <si>
    <t>KSUT53HFAN1</t>
  </si>
  <si>
    <t>Кассетного типа (900х900, четырехпоточные)</t>
  </si>
  <si>
    <t>KSVR70HFAN1</t>
  </si>
  <si>
    <t>KSUT70HFAN1</t>
  </si>
  <si>
    <t>KPU95-D1</t>
  </si>
  <si>
    <t>KSVR105HFAN3</t>
  </si>
  <si>
    <t>KSUT105HFAN3</t>
  </si>
  <si>
    <t>KSVQ140HFAN3</t>
  </si>
  <si>
    <t>KSUN140HFAN3</t>
  </si>
  <si>
    <t>KSVQ176HFAN3</t>
  </si>
  <si>
    <t>KSUN176HFAN3</t>
  </si>
  <si>
    <t>Универсального типа</t>
  </si>
  <si>
    <t>KSHF53HFAN1</t>
  </si>
  <si>
    <t>KSHF70HFAN1</t>
  </si>
  <si>
    <t>KSHF105HFAN3</t>
  </si>
  <si>
    <t>KSHE140HFAN3</t>
  </si>
  <si>
    <t>KSHE176HFAN3</t>
  </si>
  <si>
    <t>Канального типа (средненапорные)</t>
  </si>
  <si>
    <t>KSKS53HFAN1</t>
  </si>
  <si>
    <t>KSKS70HFAN1</t>
  </si>
  <si>
    <t>KSKR105HFAN3</t>
  </si>
  <si>
    <t>KSKR140HFAN3</t>
  </si>
  <si>
    <t>KSKR176HFAN3</t>
  </si>
  <si>
    <t>Канального типа (высоконапорные)</t>
  </si>
  <si>
    <t>KSTU140HFAN3</t>
  </si>
  <si>
    <t>KSTU176HFAN3</t>
  </si>
  <si>
    <t>KSTU240HFAN1</t>
  </si>
  <si>
    <t>KSUR240HFAN3</t>
  </si>
  <si>
    <t>KSTU280HFAN1</t>
  </si>
  <si>
    <t>KSUR280HFAN3</t>
  </si>
  <si>
    <t>KSTU440HFAN1</t>
  </si>
  <si>
    <t>KSUR440HFAN3</t>
  </si>
  <si>
    <t>KSTU560HFAN1</t>
  </si>
  <si>
    <t>KSUR560HFAN3</t>
  </si>
  <si>
    <t>Напольного типа</t>
  </si>
  <si>
    <t>KSFW70XFAN1</t>
  </si>
  <si>
    <t>KSFV140XFAN3</t>
  </si>
  <si>
    <t>KSRV140HFAN3</t>
  </si>
  <si>
    <t>KIC-82H</t>
  </si>
  <si>
    <t>KWC-32</t>
  </si>
  <si>
    <t>KWC-51</t>
  </si>
  <si>
    <t>KWC-22</t>
  </si>
  <si>
    <t>K_SPLIT</t>
  </si>
  <si>
    <t>скидка на внутр./наружн. блоки Kentatsu</t>
  </si>
  <si>
    <t>скидка на аксессуары Kentatsu</t>
  </si>
  <si>
    <t>Наружные блоки мульти-системы</t>
  </si>
  <si>
    <t>K2MRF40HZAN1</t>
  </si>
  <si>
    <t>K2MRE50HZAN1</t>
  </si>
  <si>
    <t>K3MRE60HZAN1</t>
  </si>
  <si>
    <t>K3MRE80HZAN1</t>
  </si>
  <si>
    <t>K4MRE80HZAN1</t>
  </si>
  <si>
    <t>K4MRE100HZAN1</t>
  </si>
  <si>
    <t>K5MRE120HZAN1</t>
  </si>
  <si>
    <t>Настенного типа (Bravo)</t>
  </si>
  <si>
    <t>KMGBA25HZAN1</t>
  </si>
  <si>
    <t>KMGBA35HZAN1</t>
  </si>
  <si>
    <t>KMGBA50HZAN1</t>
  </si>
  <si>
    <t>KMGBA70HZAN1</t>
  </si>
  <si>
    <t>KMZE20HZAN1</t>
  </si>
  <si>
    <t>K_SPLIT / K_ACC</t>
  </si>
  <si>
    <t>KMZE25HZAN1</t>
  </si>
  <si>
    <t>KMZE35HZAN1</t>
  </si>
  <si>
    <t>KMZE50HZAN1</t>
  </si>
  <si>
    <t>KMZF25HZAN1</t>
  </si>
  <si>
    <t>KMZF35HZAN1</t>
  </si>
  <si>
    <t>KMZF50HZAN1</t>
  </si>
  <si>
    <t>KMKE20HZAN1</t>
  </si>
  <si>
    <t>KMKE25HZAN1</t>
  </si>
  <si>
    <t>KMKE35HZAN1</t>
  </si>
  <si>
    <t>KMKD50HZAN1</t>
  </si>
  <si>
    <t>KMKF20HZAN1</t>
  </si>
  <si>
    <t>KMKF25HZAN1</t>
  </si>
  <si>
    <t>KMKF35HZAN1</t>
  </si>
  <si>
    <t>K_SKY / K_ACC</t>
  </si>
  <si>
    <r>
      <t>Цена со скидкой за комплект</t>
    </r>
    <r>
      <rPr>
        <b/>
        <sz val="9"/>
        <color rgb="FF002060"/>
        <rFont val="Segoe UI Semibold"/>
        <family val="2"/>
        <charset val="204"/>
      </rPr>
      <t>, $</t>
    </r>
  </si>
  <si>
    <r>
      <t xml:space="preserve">Розничная цена </t>
    </r>
    <r>
      <rPr>
        <b/>
        <sz val="10"/>
        <color rgb="FF002060"/>
        <rFont val="Segoe UI"/>
        <family val="2"/>
        <charset val="204"/>
      </rPr>
      <t>панель</t>
    </r>
    <r>
      <rPr>
        <sz val="10"/>
        <color rgb="FF002060"/>
        <rFont val="Segoe UI"/>
        <family val="2"/>
        <charset val="204"/>
      </rPr>
      <t>, $</t>
    </r>
  </si>
  <si>
    <r>
      <t xml:space="preserve">Розничная цена на </t>
    </r>
    <r>
      <rPr>
        <b/>
        <sz val="10"/>
        <color rgb="FF002060"/>
        <rFont val="Segoe UI"/>
        <family val="2"/>
        <charset val="204"/>
      </rPr>
      <t>блок, $</t>
    </r>
  </si>
  <si>
    <t>Цена со скидкой за комплект, руб.</t>
  </si>
  <si>
    <t>KSGR25HZAN1</t>
  </si>
  <si>
    <t>KSRR25HZAN1</t>
  </si>
  <si>
    <t>KSGR32HZAN1</t>
  </si>
  <si>
    <t>KSRR32HZAN1</t>
  </si>
  <si>
    <t>K_VRF</t>
  </si>
  <si>
    <r>
      <t>Розничная цена'18</t>
    </r>
    <r>
      <rPr>
        <b/>
        <sz val="10"/>
        <color rgb="FF002060"/>
        <rFont val="Segoe UI"/>
        <family val="2"/>
        <charset val="204"/>
      </rPr>
      <t xml:space="preserve"> внутр.</t>
    </r>
    <r>
      <rPr>
        <sz val="10"/>
        <color rgb="FF002060"/>
        <rFont val="Segoe UI"/>
        <family val="2"/>
        <charset val="204"/>
      </rPr>
      <t>, $</t>
    </r>
  </si>
  <si>
    <r>
      <t xml:space="preserve">Розничная цена'18 </t>
    </r>
    <r>
      <rPr>
        <b/>
        <sz val="10"/>
        <color rgb="FF002060"/>
        <rFont val="Segoe UI"/>
        <family val="2"/>
        <charset val="204"/>
      </rPr>
      <t>наруж.</t>
    </r>
    <r>
      <rPr>
        <sz val="10"/>
        <color rgb="FF002060"/>
        <rFont val="Segoe UI"/>
        <family val="2"/>
        <charset val="204"/>
      </rPr>
      <t>, $</t>
    </r>
  </si>
  <si>
    <r>
      <t xml:space="preserve">Розничная цена'18 </t>
    </r>
    <r>
      <rPr>
        <b/>
        <sz val="10"/>
        <color rgb="FF002060"/>
        <rFont val="Segoe UI"/>
        <family val="2"/>
        <charset val="204"/>
      </rPr>
      <t>панели</t>
    </r>
    <r>
      <rPr>
        <sz val="10"/>
        <color rgb="FF002060"/>
        <rFont val="Segoe UI"/>
        <family val="2"/>
        <charset val="204"/>
      </rPr>
      <t>, $</t>
    </r>
  </si>
  <si>
    <t>Дилерская цена'18 Set, $ (со скидкой)</t>
  </si>
  <si>
    <t>Дилерская цена'18 Set, RUR (со скидкой)</t>
  </si>
  <si>
    <t>mini DX PRO</t>
  </si>
  <si>
    <t>mini DX PRO (3 Ph)</t>
  </si>
  <si>
    <t>KTRY120HZAN3</t>
  </si>
  <si>
    <t>KTRY140HZAN3</t>
  </si>
  <si>
    <t>KTRY160HZAN3</t>
  </si>
  <si>
    <t>KTRY180HZAN3</t>
  </si>
  <si>
    <t>DX PRO Compact</t>
  </si>
  <si>
    <t>KTRY200HZAN3</t>
  </si>
  <si>
    <t>KTRY220HZAN3</t>
  </si>
  <si>
    <t>KTRY260HZAN3</t>
  </si>
  <si>
    <t>KTRZ400HZAN3-C</t>
  </si>
  <si>
    <t>KTRZ450HZAN3-C</t>
  </si>
  <si>
    <t>DX PRO IV  3-pipe outdoor</t>
  </si>
  <si>
    <t>KURZ250HZAN3-B</t>
  </si>
  <si>
    <t>KURZ290HZAN3-B</t>
  </si>
  <si>
    <t>KURZ340HZAN3-B</t>
  </si>
  <si>
    <t>KURZ400HZAN3-B</t>
  </si>
  <si>
    <t>KURZ450HZAN3-B</t>
  </si>
  <si>
    <t xml:space="preserve">DX PRO Water Source </t>
  </si>
  <si>
    <t>KTWY250HZAN3-B</t>
  </si>
  <si>
    <t>KTWY290HZAN3-B</t>
  </si>
  <si>
    <t>KTWY340HZAN3-B</t>
  </si>
  <si>
    <t>Настенного типа</t>
  </si>
  <si>
    <t>KTGZ24HFAN1</t>
  </si>
  <si>
    <t>KTGZ30HFAN1</t>
  </si>
  <si>
    <t>KTGZ40HFAN1</t>
  </si>
  <si>
    <t>KTGZ50HFAN1</t>
  </si>
  <si>
    <t>KTGZ60HFAN1</t>
  </si>
  <si>
    <t>KTGZ72HFAN1</t>
  </si>
  <si>
    <t>KTGZ80HFAN1</t>
  </si>
  <si>
    <t>Кассетного типа однопоточные</t>
  </si>
  <si>
    <t>KTYY24HFAN1</t>
  </si>
  <si>
    <t>KPZ105</t>
  </si>
  <si>
    <t>KTYY30HFAN1</t>
  </si>
  <si>
    <t>KTYY40HFAN1</t>
  </si>
  <si>
    <t>KTYY50HFAN1</t>
  </si>
  <si>
    <t>KPY142</t>
  </si>
  <si>
    <t>KTYY60HFAN1</t>
  </si>
  <si>
    <t>KTYY72HFAN1</t>
  </si>
  <si>
    <t>Кассетного типа 600х600 (компакт)</t>
  </si>
  <si>
    <t>KTZY24HFAN1</t>
  </si>
  <si>
    <t>KPU65-B1</t>
  </si>
  <si>
    <t>KTZY30HFAN1</t>
  </si>
  <si>
    <t>KTZY40HFAN1</t>
  </si>
  <si>
    <t>KTZY50HFAN1</t>
  </si>
  <si>
    <t>KTZY60HFAN1</t>
  </si>
  <si>
    <t>Кассетного типа четырехпоточные</t>
  </si>
  <si>
    <t>KTVY30HFAN1</t>
  </si>
  <si>
    <t>KPU95-D</t>
  </si>
  <si>
    <t>KTVY40HFAN1</t>
  </si>
  <si>
    <t>KTVY50HFAN1</t>
  </si>
  <si>
    <t>KTVY60HFAN1</t>
  </si>
  <si>
    <t>KTVY72HFAN1</t>
  </si>
  <si>
    <t>KTVY90HFAN1</t>
  </si>
  <si>
    <t>KTVY115HFAN1</t>
  </si>
  <si>
    <t>KTVY140HFAN1</t>
  </si>
  <si>
    <t>Канальные низконапорные</t>
  </si>
  <si>
    <t>Канальные средненапроные (30-80 Pa)</t>
  </si>
  <si>
    <t>KTKX40HFAN1</t>
  </si>
  <si>
    <t>KTKX50HFAN1</t>
  </si>
  <si>
    <t>KTKX60HFAN1</t>
  </si>
  <si>
    <t>KTKX72HFAN1</t>
  </si>
  <si>
    <t>KTKX90HFAN1</t>
  </si>
  <si>
    <t>KTKX115HFAN1</t>
  </si>
  <si>
    <t>KTKX140HFAN1</t>
  </si>
  <si>
    <t>Канальные высоконапорные (196-198 Pa)</t>
  </si>
  <si>
    <t>KTTX72HFAN1</t>
  </si>
  <si>
    <t>KTTX90HFAN1</t>
  </si>
  <si>
    <t>KTTX115HFAN1</t>
  </si>
  <si>
    <t>KTTX140HFAN1</t>
  </si>
  <si>
    <t>KTTX160HFAN1</t>
  </si>
  <si>
    <t>KTTX200HFAN1</t>
  </si>
  <si>
    <t>KTTX250HFAN1</t>
  </si>
  <si>
    <t>KTTX280HFAN1</t>
  </si>
  <si>
    <t>KTTX400HFAN1</t>
  </si>
  <si>
    <t>KTTX450HFAN1</t>
  </si>
  <si>
    <t>KTTX560HFAN1</t>
  </si>
  <si>
    <t>KTHX40HFAN1</t>
  </si>
  <si>
    <t>KTHX50HFAN1</t>
  </si>
  <si>
    <t>KTHX60HFAN1</t>
  </si>
  <si>
    <t>KTHX72HFAN1</t>
  </si>
  <si>
    <t>KTHX90HFAN1</t>
  </si>
  <si>
    <t>KTHX115HFAN1</t>
  </si>
  <si>
    <t>KTHX140HFAN1</t>
  </si>
  <si>
    <t>KTHX160HFAN1</t>
  </si>
  <si>
    <t>DX PRO C</t>
  </si>
  <si>
    <t>Comfort</t>
  </si>
  <si>
    <t>KVC250HZAN3-B</t>
  </si>
  <si>
    <t>KVC290HZAN3-B</t>
  </si>
  <si>
    <t>KVC340HZAN3-B</t>
  </si>
  <si>
    <t>KVC400HZAN3-B</t>
  </si>
  <si>
    <t>KVC450HZAN3-B</t>
  </si>
  <si>
    <t>KVC500HZAN3-B</t>
  </si>
  <si>
    <t>KVC560HZAN3-B</t>
  </si>
  <si>
    <t>KG24HFAN1</t>
  </si>
  <si>
    <t>KIC-95H</t>
  </si>
  <si>
    <t>KG30HFAN1</t>
  </si>
  <si>
    <t>KG40HFAN1</t>
  </si>
  <si>
    <t>KG50HFAN1</t>
  </si>
  <si>
    <t>KG60HFAN1</t>
  </si>
  <si>
    <t>KG72HFAN1</t>
  </si>
  <si>
    <t>KY24HFAN1</t>
  </si>
  <si>
    <t>KPU-1Y</t>
  </si>
  <si>
    <t>KY30HFAN1</t>
  </si>
  <si>
    <t>KY40HFAN1</t>
  </si>
  <si>
    <t>KY50HFAN1</t>
  </si>
  <si>
    <t>KY60HFAN1</t>
  </si>
  <si>
    <t>KPU-1Z</t>
  </si>
  <si>
    <t>KY72HFAN1</t>
  </si>
  <si>
    <t>Кассетного типа двухпоточные</t>
  </si>
  <si>
    <t>KW50HFAN1</t>
  </si>
  <si>
    <t>KPU-2X</t>
  </si>
  <si>
    <t>KW60HFAN1</t>
  </si>
  <si>
    <t>KW72HFAN1</t>
  </si>
  <si>
    <t>KPU-2Y</t>
  </si>
  <si>
    <t>KZ24HFAN1</t>
  </si>
  <si>
    <t>KPU65-Z</t>
  </si>
  <si>
    <t>KZ30HFAN1</t>
  </si>
  <si>
    <t>KZ40HFAN1</t>
  </si>
  <si>
    <t>KZ50HFAN1</t>
  </si>
  <si>
    <t>KR60HFAN1</t>
  </si>
  <si>
    <t>KPU95-R</t>
  </si>
  <si>
    <t>KR72HFAN1</t>
  </si>
  <si>
    <t>KR90HFAN1</t>
  </si>
  <si>
    <t>KR115HFAN1</t>
  </si>
  <si>
    <t>KR140HFAN1</t>
  </si>
  <si>
    <t>KR160HFAN1</t>
  </si>
  <si>
    <t>Канальные низконапорные (30 Pa)</t>
  </si>
  <si>
    <t>KL24HFAN1</t>
  </si>
  <si>
    <t>KWC-70</t>
  </si>
  <si>
    <t>KL30HFAN1</t>
  </si>
  <si>
    <t>KL40HFAN1</t>
  </si>
  <si>
    <t>Канальные средненапроные (70 Pa)</t>
  </si>
  <si>
    <t>KK72HFAN1</t>
  </si>
  <si>
    <t>KK90HFAN1</t>
  </si>
  <si>
    <t>KK120HFAN1</t>
  </si>
  <si>
    <t>KK150HFAN1</t>
  </si>
  <si>
    <t>Канальные высоконапорные (120-200 Pa)</t>
  </si>
  <si>
    <t>KT72HFAN1</t>
  </si>
  <si>
    <t>KT90HFAN1</t>
  </si>
  <si>
    <t>KT100HFAN1</t>
  </si>
  <si>
    <t>KT120HFAN1</t>
  </si>
  <si>
    <t>KT150HFAN1</t>
  </si>
  <si>
    <t>KT200HFAN1</t>
  </si>
  <si>
    <t>KT250HFAN1</t>
  </si>
  <si>
    <t>KT280HFAN1</t>
  </si>
  <si>
    <t>KT450HFAN1</t>
  </si>
  <si>
    <t>KT560HFAN1</t>
  </si>
  <si>
    <t>KC50HFAN1</t>
  </si>
  <si>
    <t>KC60HFAN1</t>
  </si>
  <si>
    <t>KC72HFAN1</t>
  </si>
  <si>
    <t>KC90HFAN1</t>
  </si>
  <si>
    <t>KC115HFAN1</t>
  </si>
  <si>
    <t>KC140HFAN1</t>
  </si>
  <si>
    <t>KC160HFAN1</t>
  </si>
  <si>
    <t>K_Fancoil</t>
  </si>
  <si>
    <t>KFGA27H0EN1</t>
  </si>
  <si>
    <t>KFGA30H0EN1</t>
  </si>
  <si>
    <t>KFGA33H0EN1</t>
  </si>
  <si>
    <t>KFGA42H0EN1</t>
  </si>
  <si>
    <t>KFGA50H0EN1</t>
  </si>
  <si>
    <t>2-х трубные</t>
  </si>
  <si>
    <t>KFZF30H0EN1</t>
  </si>
  <si>
    <t>KPU65-C</t>
  </si>
  <si>
    <t>K_Fancoil, K_ACC</t>
  </si>
  <si>
    <t>KFZF38H0EN1</t>
  </si>
  <si>
    <t>KFZF43H0EN1</t>
  </si>
  <si>
    <t>KFZF48H0EN1</t>
  </si>
  <si>
    <t>4-х трубные</t>
  </si>
  <si>
    <t>KQZF25H0EN1</t>
  </si>
  <si>
    <t>KQZF30H0EN1</t>
  </si>
  <si>
    <t>KQZF32H0EN1</t>
  </si>
  <si>
    <t>KQZF35H0EN1</t>
  </si>
  <si>
    <t>KFVE57H0EN1D</t>
  </si>
  <si>
    <t>KPU95-C</t>
  </si>
  <si>
    <t>KFVE70H0EN1D</t>
  </si>
  <si>
    <t>KFVE78H0EN1D</t>
  </si>
  <si>
    <t>KFVE89H0EN1D</t>
  </si>
  <si>
    <t>KFVE112H0EN1D</t>
  </si>
  <si>
    <t>KFVE140H0EN1D</t>
  </si>
  <si>
    <t>KQVE50H0EN1D</t>
  </si>
  <si>
    <t>KQVE60H0EN1D</t>
  </si>
  <si>
    <t>KQVE62H0EN1D</t>
  </si>
  <si>
    <t>KQVE67H0EN1D</t>
  </si>
  <si>
    <t>KQVE93H0EN1D</t>
  </si>
  <si>
    <t>KQVE105H0EN1D</t>
  </si>
  <si>
    <t>KFKD20H0EN1</t>
  </si>
  <si>
    <t>KFKD30H0EN1</t>
  </si>
  <si>
    <t>KFKD38H0EN1</t>
  </si>
  <si>
    <t>KFKD48H0EN1</t>
  </si>
  <si>
    <t>KFKD57H0EN1</t>
  </si>
  <si>
    <t>KFKD70H0EN1</t>
  </si>
  <si>
    <t>KFKD89H0EN1</t>
  </si>
  <si>
    <t>KFKD112H0EN1</t>
  </si>
  <si>
    <t>KFKD140H0EN1</t>
  </si>
  <si>
    <t>KFTE65H0EN1</t>
  </si>
  <si>
    <t>KFTE89H0EN1</t>
  </si>
  <si>
    <t>KFTE112H0EN1</t>
  </si>
  <si>
    <t>KFTE120H0EN1</t>
  </si>
  <si>
    <t>KFTE140H0EN1</t>
  </si>
  <si>
    <t>KFTE158H0EN1</t>
  </si>
  <si>
    <t>KFTE200H0EN1</t>
  </si>
  <si>
    <t>Напольно-потолочного типа (в корпусе)</t>
  </si>
  <si>
    <t>KFHD12H0EN1</t>
  </si>
  <si>
    <t>KFHD20H0EN1</t>
  </si>
  <si>
    <t>KFHD25H0EN1</t>
  </si>
  <si>
    <t>KFHD30H0EN1</t>
  </si>
  <si>
    <t>KFHD38H0EN1</t>
  </si>
  <si>
    <t>KFHD48H0EN1</t>
  </si>
  <si>
    <t>KFHD57H0EN1</t>
  </si>
  <si>
    <t>KFHD65H0EN1</t>
  </si>
  <si>
    <t>KFHD78H0EN1</t>
  </si>
  <si>
    <t>Напольно-потолочного типа (встраиваемые)</t>
  </si>
  <si>
    <t>KFHE12H0EN1</t>
  </si>
  <si>
    <t>KFHE20H0EN1</t>
  </si>
  <si>
    <t>KFHE25H0EN1</t>
  </si>
  <si>
    <t>KFHE30H0EN1</t>
  </si>
  <si>
    <t>KFHE38H0EN1</t>
  </si>
  <si>
    <t>KFHE48H0EN1</t>
  </si>
  <si>
    <t>KFHE57H0EN1</t>
  </si>
  <si>
    <t>KFHE65H0EN1</t>
  </si>
  <si>
    <t>KFHE78H0EN1</t>
  </si>
  <si>
    <r>
      <t>Розничная цена</t>
    </r>
    <r>
      <rPr>
        <b/>
        <sz val="10"/>
        <color rgb="FF002060"/>
        <rFont val="Segoe UI"/>
        <family val="2"/>
        <charset val="204"/>
      </rPr>
      <t>, $</t>
    </r>
  </si>
  <si>
    <r>
      <t xml:space="preserve">Цена со скидкой </t>
    </r>
    <r>
      <rPr>
        <b/>
        <sz val="9"/>
        <color rgb="FF002060"/>
        <rFont val="Segoe UI Semibold"/>
        <family val="2"/>
        <charset val="204"/>
      </rPr>
      <t xml:space="preserve"> $</t>
    </r>
  </si>
  <si>
    <t>Цена со скидкой, руб.</t>
  </si>
  <si>
    <t>KIC-85H</t>
  </si>
  <si>
    <t>KIC-81H</t>
  </si>
  <si>
    <t>крышные кондиционеры</t>
  </si>
  <si>
    <t>KRFM220CFAN3</t>
  </si>
  <si>
    <t>KRFM260CFAN3</t>
  </si>
  <si>
    <t>KRFM300CFAN3</t>
  </si>
  <si>
    <t>KRFM350CFAN3</t>
  </si>
  <si>
    <t>KRFM530CFAN3</t>
  </si>
  <si>
    <t>KRFM600CFAN3</t>
  </si>
  <si>
    <t>KRFM700CFAN3</t>
  </si>
  <si>
    <t>KRFM970CFAN3</t>
  </si>
  <si>
    <t>KRFM220HFAN3</t>
  </si>
  <si>
    <t>KRFM260HFAN3</t>
  </si>
  <si>
    <t>KRFM300HFAN3</t>
  </si>
  <si>
    <t>KRFM350HFAN3</t>
  </si>
  <si>
    <t>KRFM530HFAN3</t>
  </si>
  <si>
    <t>KRFM600HFAN3</t>
  </si>
  <si>
    <t>KRFM700HFAN3</t>
  </si>
  <si>
    <t>KRFM970HFAN3</t>
  </si>
  <si>
    <t>KRFN220CFAN3</t>
  </si>
  <si>
    <t>KRFN260CFAN3</t>
  </si>
  <si>
    <t>KRFN300CFAN3</t>
  </si>
  <si>
    <t>KRFN350CFAN3</t>
  </si>
  <si>
    <t>KRFN440CFAN3</t>
  </si>
  <si>
    <t>KRFN530CFAN3</t>
  </si>
  <si>
    <t>KRFN600CFAN3</t>
  </si>
  <si>
    <t>KRFN700CFAN3</t>
  </si>
  <si>
    <t>KRFN880CFAN3</t>
  </si>
  <si>
    <t>KRFN1050CFAN3</t>
  </si>
  <si>
    <t>компрессорно-конденсаторные блоки</t>
  </si>
  <si>
    <t>KHHA35CFAN1</t>
  </si>
  <si>
    <t>KHHA53CFAN1</t>
  </si>
  <si>
    <t>KHHA71CFAN1</t>
  </si>
  <si>
    <t>KHHA105CFAN3</t>
  </si>
  <si>
    <t>KHHA120CFAN3</t>
  </si>
  <si>
    <t>KHHA160CFAN3</t>
  </si>
  <si>
    <t>KHHA220CFAN3</t>
  </si>
  <si>
    <t>KHHA280CFAN3</t>
  </si>
  <si>
    <t>KHHA350CFAN3</t>
  </si>
  <si>
    <t>KHHA450CFAN3</t>
  </si>
  <si>
    <t>KHHA530CFAN3</t>
  </si>
  <si>
    <t>KHHA610CFAN3</t>
  </si>
  <si>
    <t>KHHA700CFAN3</t>
  </si>
  <si>
    <t>KHHA1050CFAN3</t>
  </si>
  <si>
    <t>DX PRO IV</t>
  </si>
  <si>
    <t>KTRZ250HZAN3-TB</t>
  </si>
  <si>
    <t>KTRZ290HZAN3-TB</t>
  </si>
  <si>
    <t>KTRZ340HZAN3-TB</t>
  </si>
  <si>
    <t>KTRZ400HZAN3-TB</t>
  </si>
  <si>
    <t>KTRZ450HZAN3-TB</t>
  </si>
  <si>
    <t>KTRZ500HZAN3-TB</t>
  </si>
  <si>
    <t>KIC-80H</t>
  </si>
  <si>
    <t>Split, Multi ,LC</t>
  </si>
  <si>
    <t>K-net01</t>
  </si>
  <si>
    <t>KFC-13</t>
  </si>
  <si>
    <t>KFC-14</t>
  </si>
  <si>
    <t>wired controller for Multi, LC, DX PRO</t>
  </si>
  <si>
    <t>Wi-Fi module for KSGX</t>
  </si>
  <si>
    <t>пульт для AE, Aurora, VP</t>
  </si>
  <si>
    <t>пульт для Fairwind</t>
  </si>
  <si>
    <t>пульт Forrest</t>
  </si>
  <si>
    <t>пульт для LCAC</t>
  </si>
  <si>
    <t>проводной пульт для Multi, LC(кроме floor-standing)</t>
  </si>
  <si>
    <t>проводной пульт для  Multi, LC, DX PRO</t>
  </si>
  <si>
    <t>проводной пульт для Multi, LC, Rooftop, DX PRO</t>
  </si>
  <si>
    <t>Rooftop Wired remote controller  (cooling only)</t>
  </si>
  <si>
    <t>Rooftop Wired remote controller (control H/P +electrical heater)</t>
  </si>
  <si>
    <t>KWC-31</t>
  </si>
  <si>
    <t>Accessories</t>
  </si>
  <si>
    <t>Packaged, Rooftop, CCU</t>
  </si>
  <si>
    <t>CCK-3.5</t>
  </si>
  <si>
    <t>CCK-5.3</t>
  </si>
  <si>
    <t>CCK-7.1</t>
  </si>
  <si>
    <t>CCK-10.5</t>
  </si>
  <si>
    <t>CCK-12</t>
  </si>
  <si>
    <t>CCK-16</t>
  </si>
  <si>
    <t>CCK-22</t>
  </si>
  <si>
    <t>CCK-28</t>
  </si>
  <si>
    <t>CCK-35</t>
  </si>
  <si>
    <t>CCK-45</t>
  </si>
  <si>
    <t>CCK-53/61</t>
  </si>
  <si>
    <t>CCK-70</t>
  </si>
  <si>
    <t>CCK-105</t>
  </si>
  <si>
    <t>wired controller for Multi, LC (кроме floor-standing), DX PRO</t>
  </si>
  <si>
    <t>wired controller for Multi, LC(кроме floor-standing), Rooftop, DX PRO, cassette fancoil</t>
  </si>
  <si>
    <t>Опции для KHHA35CFAN1</t>
  </si>
  <si>
    <t>Опции для KHHA53CFAN1</t>
  </si>
  <si>
    <t>Опции для KHHA71CFAN1</t>
  </si>
  <si>
    <t>Опции для KHHA105CFAN3</t>
  </si>
  <si>
    <t>Опции для KHHA120CFAN3</t>
  </si>
  <si>
    <t>Опции для KHHA160CFAN3</t>
  </si>
  <si>
    <t>Опции для KHHA220CFAN3</t>
  </si>
  <si>
    <t>Опции для KHHA280CFAN3</t>
  </si>
  <si>
    <t>Опции для KHHA350CFAN3</t>
  </si>
  <si>
    <t>Опции для KHHA450CFAN3</t>
  </si>
  <si>
    <t>Опции для  KHHA530/610CFAN3</t>
  </si>
  <si>
    <t>Опции для  KHHA700CFAN3</t>
  </si>
  <si>
    <t>Опции для KHHA1050CFAN3</t>
  </si>
  <si>
    <t>VRF accessories</t>
  </si>
  <si>
    <t>KIC-74H</t>
  </si>
  <si>
    <t>KIC-75H</t>
  </si>
  <si>
    <t>KWC-41</t>
  </si>
  <si>
    <t>KWC-35</t>
  </si>
  <si>
    <t>KWC-23</t>
  </si>
  <si>
    <t>KWC-43</t>
  </si>
  <si>
    <t>KWC-50</t>
  </si>
  <si>
    <t>KWC-42</t>
  </si>
  <si>
    <t>KCC-21</t>
  </si>
  <si>
    <t>KCC-22</t>
  </si>
  <si>
    <t>KCC-23</t>
  </si>
  <si>
    <t>KCC-25</t>
  </si>
  <si>
    <t>KCC-41</t>
  </si>
  <si>
    <t>KCC-30</t>
  </si>
  <si>
    <t>KAH-01A</t>
  </si>
  <si>
    <t>KAH-02A</t>
  </si>
  <si>
    <t>KAH-03A</t>
  </si>
  <si>
    <t>KAH-01B</t>
  </si>
  <si>
    <t>KAH-02B</t>
  </si>
  <si>
    <t>KAH-03B</t>
  </si>
  <si>
    <t>KJR101E</t>
  </si>
  <si>
    <t>KJR102E</t>
  </si>
  <si>
    <t>KJR103E</t>
  </si>
  <si>
    <t>KJR104E</t>
  </si>
  <si>
    <t>KJR105E</t>
  </si>
  <si>
    <t>KJR106E</t>
  </si>
  <si>
    <t>KJRT02E</t>
  </si>
  <si>
    <t>KJRT03E</t>
  </si>
  <si>
    <t>KJRT04E</t>
  </si>
  <si>
    <t>KJRT02Z</t>
  </si>
  <si>
    <t>KJRT03Z</t>
  </si>
  <si>
    <t>KJRT04Z</t>
  </si>
  <si>
    <t>KJR101Z</t>
  </si>
  <si>
    <t>KJR102Z</t>
  </si>
  <si>
    <t>KJR103Z</t>
  </si>
  <si>
    <t>KJR104Z</t>
  </si>
  <si>
    <t>KJR105Z</t>
  </si>
  <si>
    <t>KMS-01Z</t>
  </si>
  <si>
    <t>KMS-02Z</t>
  </si>
  <si>
    <t>KMS-04Z</t>
  </si>
  <si>
    <t>KMS-06Z</t>
  </si>
  <si>
    <t>KMS-02ZD</t>
  </si>
  <si>
    <t>KMS-04ZD</t>
  </si>
  <si>
    <t>KLC-02</t>
  </si>
  <si>
    <t>KCB-11</t>
  </si>
  <si>
    <t>KCB-02</t>
  </si>
  <si>
    <t>KCB-13</t>
  </si>
  <si>
    <t>KCB-20</t>
  </si>
  <si>
    <t>KDA-02</t>
  </si>
  <si>
    <t>KEC-01</t>
  </si>
  <si>
    <t>KNI-02</t>
  </si>
  <si>
    <t>KCM-01</t>
  </si>
  <si>
    <t>KCM-02</t>
  </si>
  <si>
    <t>KDC-02</t>
  </si>
  <si>
    <t>KIS-01</t>
  </si>
  <si>
    <t>KCB-21</t>
  </si>
  <si>
    <t>KNC2.5</t>
  </si>
  <si>
    <t>KDM-01</t>
  </si>
  <si>
    <t>KCW-01</t>
  </si>
  <si>
    <t>KDC-03</t>
  </si>
  <si>
    <t>wireless remote controll for DX PRO 3-pipe with addressing</t>
  </si>
  <si>
    <t>wireless remote controll DX PRO ind with addressing,  also for cassette Fancoil units</t>
  </si>
  <si>
    <t>проводной пульт для DX PRO</t>
  </si>
  <si>
    <t xml:space="preserve">wire controller  </t>
  </si>
  <si>
    <t>проводной пульт для DX PRO как для 2-х так и для 3-х трубки</t>
  </si>
  <si>
    <t>wire controller(sure for DX PRO 2-pipe or 3-pipe system),touch type,dual-way commnunication</t>
  </si>
  <si>
    <t>New wire controller with weekly timer function DX PRO</t>
  </si>
  <si>
    <t>Центральный пульт (внутренние блоки)</t>
  </si>
  <si>
    <t>Центральный пульт (наружный блок)</t>
  </si>
  <si>
    <t>Центральный пульт с недельным таймером</t>
  </si>
  <si>
    <t>Центральный пульт для 3-трубной системы</t>
  </si>
  <si>
    <t>Центральный пульт on/off (внутренние блоки) до 16</t>
  </si>
  <si>
    <t>Комплект для подключения центрального кондиционера</t>
  </si>
  <si>
    <t>Рефнеты для внутренних блоков DX PROIII, DX PROIV, R410A с изоляцией</t>
  </si>
  <si>
    <t>Рефнеты для наружных блоков DX PROIV, DX PROIII, R410A  с изоляцией</t>
  </si>
  <si>
    <t>Рефнеты для наружных блоков DX PROIV(3-pipe), R410A с изоляцией</t>
  </si>
  <si>
    <t>Рефнеты для внутренних блоков DX PROIV (3-pipe), R410A</t>
  </si>
  <si>
    <t>MS-блоки (количество пдключаемых внутр. блоков - 1шт. 16 кВт)</t>
  </si>
  <si>
    <t>MS-блоки (4×2=8, 28 кВт)</t>
  </si>
  <si>
    <t>MS-блоки (4×4=16,45 кВт)</t>
  </si>
  <si>
    <t>MS-блоки (4×6=24,45 кВт)</t>
  </si>
  <si>
    <t>MS-блоки (количество пдключаемых внутр. Блоков - 1шт., 28кВт)</t>
  </si>
  <si>
    <t>MS-блоки (количество пдключаемых внутр. Блоков - 1шт., 56кВт)</t>
  </si>
  <si>
    <t>Fault Alarm</t>
  </si>
  <si>
    <t>BMS gateway(Lonworks)</t>
  </si>
  <si>
    <t>BMS gateway (BACnet)</t>
  </si>
  <si>
    <t>BMS gateway(Modbus)</t>
  </si>
  <si>
    <t>BMS gateway(KNX)</t>
  </si>
  <si>
    <t>digital ammeter</t>
  </si>
  <si>
    <t>Outdoor network electricity charge module</t>
  </si>
  <si>
    <t>Network Interface Module</t>
  </si>
  <si>
    <t>Hotel Inserting Card Module</t>
  </si>
  <si>
    <t>New Hotel Inserting Card Module</t>
  </si>
  <si>
    <t>Adapter for connecting digital ammeter to mini VRF</t>
  </si>
  <si>
    <t xml:space="preserve">Infrared sensor </t>
  </si>
  <si>
    <t>Система централизованного компьютерного управления и мониторинга</t>
  </si>
  <si>
    <t>ПО для системы централизованного компьютерного управления и мониторинга</t>
  </si>
  <si>
    <t>Computer diagnostic modules and software(Multi-language version)</t>
  </si>
  <si>
    <t xml:space="preserve">Web-шлюз </t>
  </si>
  <si>
    <t>Group controller, max. 16 indoo units</t>
  </si>
  <si>
    <t>Fancoil acessories</t>
  </si>
  <si>
    <t>KAF-01A</t>
  </si>
  <si>
    <t>KFD-Z</t>
  </si>
  <si>
    <t>KFD-V</t>
  </si>
  <si>
    <t>KFV21-Z1</t>
  </si>
  <si>
    <t>KFV21-V1</t>
  </si>
  <si>
    <t>KFV21-K1</t>
  </si>
  <si>
    <t>KFV21-T1</t>
  </si>
  <si>
    <t>KFV21-T3</t>
  </si>
  <si>
    <t>KFV21-T2</t>
  </si>
  <si>
    <t>KFV12-H1L</t>
  </si>
  <si>
    <t>KQV21-Z1</t>
  </si>
  <si>
    <t>KQV21-V1</t>
  </si>
  <si>
    <t>KQV21-K1</t>
  </si>
  <si>
    <t>KFP21-Z1</t>
  </si>
  <si>
    <t>KFP21-V1</t>
  </si>
  <si>
    <t>KFP21-K1</t>
  </si>
  <si>
    <t>KFP21-T1</t>
  </si>
  <si>
    <t>KFP21-T3</t>
  </si>
  <si>
    <t>KFP21-T2</t>
  </si>
  <si>
    <t>KFP12-H1L</t>
  </si>
  <si>
    <t>KFP12-H1R</t>
  </si>
  <si>
    <t>KQP21-Z1</t>
  </si>
  <si>
    <t>KQP21-V1</t>
  </si>
  <si>
    <t>KQP21-K1</t>
  </si>
  <si>
    <t>KFV21</t>
  </si>
  <si>
    <t>KQV21</t>
  </si>
  <si>
    <t>KQV22</t>
  </si>
  <si>
    <t>KFC-11</t>
  </si>
  <si>
    <t>KFC-12</t>
  </si>
  <si>
    <t>KFC-15</t>
  </si>
  <si>
    <t>KFC-21</t>
  </si>
  <si>
    <t>KFC-22</t>
  </si>
  <si>
    <t>KAF-03A</t>
  </si>
  <si>
    <t>KAF-04A</t>
  </si>
  <si>
    <t>модуль для подключения канальных фанкойлов к диспетчеризации</t>
  </si>
  <si>
    <t>Дренажный поддон для 3-х ходового вентиля KFZF</t>
  </si>
  <si>
    <t>Дренажный поддон для 3-х ходового вентиля KFVE</t>
  </si>
  <si>
    <t>комплект трубной обвязки для фанкойлов кассетного типа 600х600 KFZF  c 3-ходовым вентилем</t>
  </si>
  <si>
    <t>комплект трубной обвязки для фанкойлов кассетного типа стандартного размера KFVE  c 3-ходовым вентилем</t>
  </si>
  <si>
    <t>комплект трубной обвязки для фанкойлов канального типа KFKD  c 3-ходовым вентилем</t>
  </si>
  <si>
    <t>комплект трубной обвязки для фанкойлов канального типа высоконапорных KFTE65H0EN1  c 3-ходовым вентилем</t>
  </si>
  <si>
    <t>комплект трубной обвязки для фанкойлов канального типа высоконапорных KFTE89-112H0EN1; KFTE140-158-200H0EN1  c 3-ходовым вентилем</t>
  </si>
  <si>
    <t>комплект трубной обвязки для фанкойлов канального типа высоконапорных KFTE120H0EN1  c 3-ходовым вентилем</t>
  </si>
  <si>
    <t>Левосторонний комплект трубной обвязки c 3-ходовым вентилем для KFHC, KFHD, KFHE</t>
  </si>
  <si>
    <t>комплект трубной обвязки для фанкойлов кассетного типа 600х600 KQZF  c 3-ходовым вентилем</t>
  </si>
  <si>
    <t>комплект трубной обвязки для фанкойлов кассетного типа стандартного размера KQVE  c 3-ходовым вентилем</t>
  </si>
  <si>
    <t>комплект трубной обвязки для фанкойлов канального типа KQKD  c 3-ходовым вентилем</t>
  </si>
  <si>
    <t>комплект трубной обвязки для фанкойлов кассетного типа 600х600 KFZF</t>
  </si>
  <si>
    <t>комплект трубной обвязки для фанкойлов кассетного типа стандартного размера KFVE</t>
  </si>
  <si>
    <t>комплект трубной обвязки для фанкойлов канального типа KFKD</t>
  </si>
  <si>
    <t>комплект трубной обвязки для фанкойлов канального типа высоконапорных KFTE65H0EN1</t>
  </si>
  <si>
    <t>комплект трубной обвязки для фанкойлов канального типа высоконапорных KFTE89-112H0EN1; KFTE140-158-200H0EN1</t>
  </si>
  <si>
    <t>комплект трубной обвязки для фанкойлов канального типа высоконапорных KFTE120H0EN1</t>
  </si>
  <si>
    <t>Левосторонний комплект трубной обвязки для KFHC, KFHD, KFHE</t>
  </si>
  <si>
    <t>Правосторонний комплект трубной обвязки для KFHC, KFHD, KFHE</t>
  </si>
  <si>
    <t>комплект трубной обвязки для фанкойлов кассетного типа 600х600 KQZF</t>
  </si>
  <si>
    <t>комплект трубной обвязки для фанкойлов кассетного типа стандартного размера KQVE</t>
  </si>
  <si>
    <t>комплект трубной обвязки для фанкойлов канального типа KQKD</t>
  </si>
  <si>
    <t xml:space="preserve"> 3-ходовой вентиль для 2-трубных фанкойлов</t>
  </si>
  <si>
    <t xml:space="preserve"> 3-ходовой вентиль для KQKD</t>
  </si>
  <si>
    <t xml:space="preserve"> 3-ходовой вентиль для KQZF, KQVE</t>
  </si>
  <si>
    <t>термостат для KFFC, KFFE</t>
  </si>
  <si>
    <t>термостат для KFTE, KFKE, KFKD, KFHE, KFHD, KFHC</t>
  </si>
  <si>
    <t>термостат для KQKD</t>
  </si>
  <si>
    <t>FCU thermostat</t>
  </si>
  <si>
    <t>FCU thermostat, for duct with electrical heater</t>
  </si>
  <si>
    <t>Декоративная панель для кассетных четырехпоточных (600x600) KFZF</t>
  </si>
  <si>
    <t>Декоративная панель для кассетных четырехпоточных KFVE</t>
  </si>
  <si>
    <t>Decoration panels</t>
  </si>
  <si>
    <t>KPU65-B</t>
  </si>
  <si>
    <t>1-way panel</t>
  </si>
  <si>
    <t>4-way compact panel 600*600 LC,DX PROIII, multi panel</t>
  </si>
  <si>
    <t>4-way compact panel 600*600 для блоков KTZY_HFAN1</t>
  </si>
  <si>
    <t>4-way compact panel 600*600 LC, multi panel</t>
  </si>
  <si>
    <t>4-way panel standard LC panel</t>
  </si>
  <si>
    <t>KJR101S</t>
  </si>
  <si>
    <t>KJR102S</t>
  </si>
  <si>
    <t>KJR103S</t>
  </si>
  <si>
    <t>KJR104S</t>
  </si>
  <si>
    <t>KJR105S</t>
  </si>
  <si>
    <t>KJRT02S</t>
  </si>
  <si>
    <t>KJRT03S</t>
  </si>
  <si>
    <t>KJRT04S</t>
  </si>
  <si>
    <t>KWC-71</t>
  </si>
  <si>
    <t xml:space="preserve">Рефнеты для внутренних блоков DX PROC, DX PROS </t>
  </si>
  <si>
    <t xml:space="preserve">Рефнеты для наружных блоков DX PROC, DX PROS </t>
  </si>
  <si>
    <t xml:space="preserve">проводной пульт LCAC и VRF DX PROC, DX PROS </t>
  </si>
  <si>
    <t xml:space="preserve">ИК пульт для VRF DX PROC, DX PROS </t>
  </si>
  <si>
    <t>Рефнеты</t>
  </si>
  <si>
    <t>Аксессуар</t>
  </si>
  <si>
    <r>
      <t>Розничная цена</t>
    </r>
    <r>
      <rPr>
        <b/>
        <sz val="9"/>
        <color rgb="FF002060"/>
        <rFont val="Segoe UI"/>
        <family val="2"/>
        <charset val="204"/>
      </rPr>
      <t>, $</t>
    </r>
  </si>
  <si>
    <r>
      <t>Цена со скидкой</t>
    </r>
    <r>
      <rPr>
        <b/>
        <sz val="9"/>
        <color rgb="FF002060"/>
        <rFont val="Segoe UI"/>
        <family val="2"/>
        <charset val="204"/>
      </rPr>
      <t>, $</t>
    </r>
  </si>
  <si>
    <r>
      <t>Цена со скидкой</t>
    </r>
    <r>
      <rPr>
        <b/>
        <sz val="9"/>
        <color rgb="FF002060"/>
        <rFont val="Segoe UI"/>
        <family val="2"/>
        <charset val="204"/>
      </rPr>
      <t>, руб.</t>
    </r>
  </si>
  <si>
    <t>K_Acc</t>
  </si>
  <si>
    <t>KTLZA18HFAN1</t>
  </si>
  <si>
    <t>KTLZA24HFAN1</t>
  </si>
  <si>
    <t>KTLZA30HFAN1</t>
  </si>
  <si>
    <t>KTLZA40HFAN1</t>
  </si>
  <si>
    <t>KTKZA24HFAN1</t>
  </si>
  <si>
    <t>KTKZA30HFAN1</t>
  </si>
  <si>
    <t>KTKZA40HFAN1</t>
  </si>
  <si>
    <t>KTKZA50HFAN1</t>
  </si>
  <si>
    <t>KTKZA60HFAN1</t>
  </si>
  <si>
    <t>KTKZA72HFAN1</t>
  </si>
  <si>
    <t>KTKZA90HFAN1</t>
  </si>
  <si>
    <t>KTKZA115HFAN1</t>
  </si>
  <si>
    <t>KTKZA140HFAN1</t>
  </si>
  <si>
    <t>Канальные средненапроные (80-150 Pa)</t>
  </si>
  <si>
    <t>KVC615HZAN3-B</t>
  </si>
  <si>
    <t xml:space="preserve">проводной пульт VRF DX PROC, DX PROS </t>
  </si>
  <si>
    <t>DX PRO V</t>
  </si>
  <si>
    <t>KTRV250HZAN3-B</t>
  </si>
  <si>
    <t>KTRV290HZAN3-B</t>
  </si>
  <si>
    <t>KTRV340HZAN3-B</t>
  </si>
  <si>
    <t>KTRV400HZAN3-B</t>
  </si>
  <si>
    <t>KTRV450HZAN3-B</t>
  </si>
  <si>
    <t>KTRV500HZAN3-B</t>
  </si>
  <si>
    <t>KTRV560HZAN3-B</t>
  </si>
  <si>
    <t>KTRV615HZAN3-B</t>
  </si>
  <si>
    <t>K_VRV</t>
  </si>
  <si>
    <t>K_VRV, K_ACC</t>
  </si>
  <si>
    <t>KQKD20H0EN1</t>
  </si>
  <si>
    <t>KQKD38H0EN1</t>
  </si>
  <si>
    <t>KQKD43H0EN1</t>
  </si>
  <si>
    <t>KQKD27H0EN1</t>
  </si>
  <si>
    <t>KQKD50H0EN1</t>
  </si>
  <si>
    <t>KQKD68H0EN1</t>
  </si>
  <si>
    <t>KQKD78H0EN1</t>
  </si>
  <si>
    <t>KQKD102H0EN1</t>
  </si>
  <si>
    <t>KQKD115H0EN1</t>
  </si>
  <si>
    <t>KSGRE26HZAN1</t>
  </si>
  <si>
    <t>KSGRE35HZAN1</t>
  </si>
  <si>
    <t>KSGRE53HZAN1</t>
  </si>
  <si>
    <t>KSGRE70HZAN1</t>
  </si>
  <si>
    <t>KSRRE26HZAN1</t>
  </si>
  <si>
    <t>KSRRE35HZAN1</t>
  </si>
  <si>
    <t>KSRRE53HZAN1</t>
  </si>
  <si>
    <t>KSRRE70HZAN1</t>
  </si>
  <si>
    <t>KSGRE/KSRRE (Rio EU) inverter</t>
  </si>
  <si>
    <t>2.50 (1.00~2.80)</t>
  </si>
  <si>
    <t>3.50 (1.10~3.80)</t>
  </si>
  <si>
    <t>2.60 (0.69~2.90)</t>
  </si>
  <si>
    <t>3.50 (1.10~3.70)</t>
  </si>
  <si>
    <t>5.10 (1.30~5.40)</t>
  </si>
  <si>
    <t>5.30 (1.40~6.10)</t>
  </si>
  <si>
    <t>7.00 (2.00~7.60)</t>
  </si>
  <si>
    <t>7.30 (2.50~8.00)</t>
  </si>
  <si>
    <t>2.20 (1.30~3.00)</t>
  </si>
  <si>
    <t>2.30 (1.35~3.30)</t>
  </si>
  <si>
    <t>2.65 (1.45~3.20)</t>
  </si>
  <si>
    <t>2.70 (1.40~3.30)</t>
  </si>
  <si>
    <t>3.20 (1.40~3.52)</t>
  </si>
  <si>
    <t>3.50 (1.10~3.75)</t>
  </si>
  <si>
    <t>KSZC35HFAN1</t>
  </si>
  <si>
    <t>KSUC35HFAN1</t>
  </si>
  <si>
    <t>KSUC53HFAN1</t>
  </si>
  <si>
    <t>KPU65-S</t>
  </si>
  <si>
    <t>KSVC53HFAN1</t>
  </si>
  <si>
    <t>KSVC70HFAN1</t>
  </si>
  <si>
    <t>KSVC105HFAN3</t>
  </si>
  <si>
    <t>KSVC140HFAN3</t>
  </si>
  <si>
    <t>KSVC176HFAN3</t>
  </si>
  <si>
    <t>KSUC70HFAN1</t>
  </si>
  <si>
    <t>KSUC105HFAN3</t>
  </si>
  <si>
    <t>KSUC140HFAN3</t>
  </si>
  <si>
    <t>KSUC176HFAN3</t>
  </si>
  <si>
    <t>KPU95-S</t>
  </si>
  <si>
    <t>KSKC53HFAN1</t>
  </si>
  <si>
    <t>KSKC70HFAN1</t>
  </si>
  <si>
    <t>KSKC105HFAN3</t>
  </si>
  <si>
    <t>KSKC140HFAN3</t>
  </si>
  <si>
    <t>KSKC176HFAN3</t>
  </si>
  <si>
    <t>KSTC140HFAN3</t>
  </si>
  <si>
    <t>KSTC176HFAN3</t>
  </si>
  <si>
    <t>KSHC53HFAN1</t>
  </si>
  <si>
    <t>KSHC70HFAN1</t>
  </si>
  <si>
    <t>KSHC105HFAN3</t>
  </si>
  <si>
    <t>KSHC140HFAN3</t>
  </si>
  <si>
    <t>KSHC176HFAN3</t>
  </si>
  <si>
    <t>Центральный пульт управления KCC-101</t>
  </si>
  <si>
    <t>KCC-101</t>
  </si>
  <si>
    <t>KSZC53HFAN1</t>
  </si>
  <si>
    <t>Модель</t>
  </si>
  <si>
    <t>Группа</t>
  </si>
  <si>
    <t>K2MRD50HZAN1</t>
  </si>
  <si>
    <t>K2MRE40HZAN1</t>
  </si>
  <si>
    <t>K3MRD60HZAN1</t>
  </si>
  <si>
    <t>K4MRC80HZAN1</t>
  </si>
  <si>
    <t>K4MRD100HZAN1</t>
  </si>
  <si>
    <t>K4MRD80HZAN1</t>
  </si>
  <si>
    <t>KFGB22H0EN1</t>
  </si>
  <si>
    <t>KFGB27H0EN1</t>
  </si>
  <si>
    <t>KFGB30H0EN1</t>
  </si>
  <si>
    <t>KFGB41H0EN1</t>
  </si>
  <si>
    <t>KFGB45H0EN1</t>
  </si>
  <si>
    <t>KFV11</t>
  </si>
  <si>
    <t>KIC-105H</t>
  </si>
  <si>
    <t>KIC-11</t>
  </si>
  <si>
    <t>KIC-51H</t>
  </si>
  <si>
    <t>KIC-51HS</t>
  </si>
  <si>
    <t>KIC-72H</t>
  </si>
  <si>
    <t>KIC-73H</t>
  </si>
  <si>
    <t>KIC-90H</t>
  </si>
  <si>
    <t>KJR104C</t>
  </si>
  <si>
    <t>KMGMA35HZAN1</t>
  </si>
  <si>
    <t>KMGMA50HZAN1</t>
  </si>
  <si>
    <t>KPU95-A</t>
  </si>
  <si>
    <t>KPU95-B</t>
  </si>
  <si>
    <t>KRFN1050HFAN3</t>
  </si>
  <si>
    <t>KRFN220HFAN3</t>
  </si>
  <si>
    <t>KRFN260HFAN3</t>
  </si>
  <si>
    <t>KRFN300HFAN3</t>
  </si>
  <si>
    <t>KRFN350HFAN3</t>
  </si>
  <si>
    <t>KRFN440HFAN3</t>
  </si>
  <si>
    <t>KRFN530HFAN3</t>
  </si>
  <si>
    <t>KRFN600HFAN3</t>
  </si>
  <si>
    <t>KRFN700HFAN3</t>
  </si>
  <si>
    <t>KRFN880HFAN3</t>
  </si>
  <si>
    <t>KSGN105HFAN1</t>
  </si>
  <si>
    <t>KSRB21HFAN1/-40</t>
  </si>
  <si>
    <t>KSRB26HFAN1/-40</t>
  </si>
  <si>
    <t>KSRB35HFAN1/-40</t>
  </si>
  <si>
    <t>KSRB53HFAN1/-40</t>
  </si>
  <si>
    <t>KSRB70HFAN1/-40</t>
  </si>
  <si>
    <t>KSRV140HFAN3/-40</t>
  </si>
  <si>
    <t>KSUN140HFAN3/-40</t>
  </si>
  <si>
    <t>KSUN176HFAN3/-40</t>
  </si>
  <si>
    <t>KSUR240HFAN3/-40</t>
  </si>
  <si>
    <t>KSUR280HFAN3/-40</t>
  </si>
  <si>
    <t>KSUR440HFAN3/-40</t>
  </si>
  <si>
    <t>KSUR560HFAN3/-40</t>
  </si>
  <si>
    <t>KSUT105HFAN3/-40</t>
  </si>
  <si>
    <t>KSUT35HFAN1/-40</t>
  </si>
  <si>
    <t>KSUT53HFAN1/-40</t>
  </si>
  <si>
    <t>KSUT70HFAN1/-40</t>
  </si>
  <si>
    <t>KTGY24HFAN1</t>
  </si>
  <si>
    <t>KTGY30HFAN1</t>
  </si>
  <si>
    <t>KTGY40HFAN1</t>
  </si>
  <si>
    <t>KTGY60HFAN1</t>
  </si>
  <si>
    <t>KTLZ24HFAN1</t>
  </si>
  <si>
    <t>KTLZ30HFAN1</t>
  </si>
  <si>
    <t>KTLZ40HFAN1</t>
  </si>
  <si>
    <t>KTRZ615HZAN3-B</t>
  </si>
  <si>
    <t>KTRZ670HZAN3-B</t>
  </si>
  <si>
    <t>LAK</t>
  </si>
  <si>
    <t>KSFY70XFAN1</t>
  </si>
  <si>
    <t>KSRY70HFAN1</t>
  </si>
  <si>
    <t>new</t>
  </si>
  <si>
    <t>KSFY140XFAN3</t>
  </si>
  <si>
    <t>Цена со скидкой, $</t>
  </si>
  <si>
    <t>invERP</t>
  </si>
  <si>
    <t>inv</t>
  </si>
  <si>
    <t>KSRU61HZAN1</t>
  </si>
  <si>
    <t>KSGU61HZAN1</t>
  </si>
  <si>
    <t>KSRU50HZAN1</t>
  </si>
  <si>
    <t>KSGU50HZAN1</t>
  </si>
  <si>
    <t>KSRU35HZAN1</t>
  </si>
  <si>
    <t>KSGU35HZAN1</t>
  </si>
  <si>
    <t>KSRU26HZAN1</t>
  </si>
  <si>
    <t>KSGU26HZAN1</t>
  </si>
  <si>
    <t>KSRU21HZAN1</t>
  </si>
  <si>
    <t>KSGU21HZAN1</t>
  </si>
  <si>
    <t>KSGU/KSRU (Turin)</t>
  </si>
  <si>
    <t>KSRBA53HZAN1</t>
  </si>
  <si>
    <t>KSGBA53HZAN1</t>
  </si>
  <si>
    <t>KSRBA35HZAN1</t>
  </si>
  <si>
    <t>KSGBA35HZAN1</t>
  </si>
  <si>
    <t>KSRBA26HZAN1</t>
  </si>
  <si>
    <t>KSGBA26HZAN1</t>
  </si>
  <si>
    <t>золотой цвет</t>
  </si>
  <si>
    <t>черный цвет</t>
  </si>
  <si>
    <t>Старая цена</t>
  </si>
  <si>
    <t>Изменение цен (new/old)</t>
  </si>
  <si>
    <t>KSUR105HFAN3</t>
  </si>
  <si>
    <t>KK24HFAN1</t>
  </si>
  <si>
    <t>KK30HFAN1</t>
  </si>
  <si>
    <t>KK40HFAN1</t>
  </si>
  <si>
    <t>KK50HFAN1</t>
  </si>
  <si>
    <t>KK60HFAN1</t>
  </si>
  <si>
    <t>K2MRC40HZAN1</t>
  </si>
  <si>
    <t>K2MRC50HZAN1</t>
  </si>
  <si>
    <t>K2MRD40HZAN1</t>
  </si>
  <si>
    <t>K3MRC60HZAN1</t>
  </si>
  <si>
    <t>K3MRD80HZAN1</t>
  </si>
  <si>
    <t>K4MRC100HZAN1</t>
  </si>
  <si>
    <t>K5MRC100HZAN1</t>
  </si>
  <si>
    <t>K5MRD100HZAN1</t>
  </si>
  <si>
    <t>K5MRD120HZAN1</t>
  </si>
  <si>
    <t>KCB-53</t>
  </si>
  <si>
    <t>KDP-700S</t>
  </si>
  <si>
    <t>KFP11-K1</t>
  </si>
  <si>
    <t>KFP11-T3</t>
  </si>
  <si>
    <t>KFP11-V1</t>
  </si>
  <si>
    <t>KFP11-Z1</t>
  </si>
  <si>
    <t>KFZH30H0EN1</t>
  </si>
  <si>
    <t>KFZH38H0EN1</t>
  </si>
  <si>
    <t>KFZH43H0EN1</t>
  </si>
  <si>
    <t>KFZH48H0EN1</t>
  </si>
  <si>
    <t>KIC-41</t>
  </si>
  <si>
    <t>KIC-44H</t>
  </si>
  <si>
    <t>KIC-45H</t>
  </si>
  <si>
    <t>KIC-51C_</t>
  </si>
  <si>
    <t>KIC-53H</t>
  </si>
  <si>
    <t>KIC-62H</t>
  </si>
  <si>
    <t>KIC-71H</t>
  </si>
  <si>
    <t>KIC-76H</t>
  </si>
  <si>
    <t>KJR101C</t>
  </si>
  <si>
    <t>KJR102C</t>
  </si>
  <si>
    <t>KJR103C</t>
  </si>
  <si>
    <t>KJR105C</t>
  </si>
  <si>
    <t>KJR106C</t>
  </si>
  <si>
    <t>KJRT02D</t>
  </si>
  <si>
    <t>KJRT03D</t>
  </si>
  <si>
    <t>KJRT04D</t>
  </si>
  <si>
    <t>KLC-01</t>
  </si>
  <si>
    <t>KMGC25HZAN1</t>
  </si>
  <si>
    <t>KMGC25HZAN1-W</t>
  </si>
  <si>
    <t>KMGC35HZAN1</t>
  </si>
  <si>
    <t>KMGC35HZAN1-W</t>
  </si>
  <si>
    <t>KMGE20HZAN1</t>
  </si>
  <si>
    <t>KMGE25HZAN1</t>
  </si>
  <si>
    <t>KMGE35HZAN1</t>
  </si>
  <si>
    <t>KMGE50HZAN1</t>
  </si>
  <si>
    <t>KMGM20HZAN1</t>
  </si>
  <si>
    <t>KMGM25HZAN1</t>
  </si>
  <si>
    <t>KMHC35HZAN1</t>
  </si>
  <si>
    <t>KMKC50HZAN1</t>
  </si>
  <si>
    <t>KMKD20HZAN1</t>
  </si>
  <si>
    <t>KMZC35HZAN1</t>
  </si>
  <si>
    <t>KMZD20HZAN1</t>
  </si>
  <si>
    <t>KMZD25HZAN1</t>
  </si>
  <si>
    <t>KMZD50HZAN1</t>
  </si>
  <si>
    <t>KPU95</t>
  </si>
  <si>
    <t>KPY105</t>
  </si>
  <si>
    <t>KQZE25H0EN1</t>
  </si>
  <si>
    <t>KQZE30H0EN1</t>
  </si>
  <si>
    <t>KQZE32H0EN1</t>
  </si>
  <si>
    <t>KQZE35H0EN1</t>
  </si>
  <si>
    <t>KSFU70XFAN1</t>
  </si>
  <si>
    <t>KSFV120XFAN3</t>
  </si>
  <si>
    <t>KSFV125XFAN3</t>
  </si>
  <si>
    <t>KSFV70XFAN1</t>
  </si>
  <si>
    <t>KSGC21HFAN1</t>
  </si>
  <si>
    <t>KSGC26HFAN1</t>
  </si>
  <si>
    <t>KSGC35HFAN1</t>
  </si>
  <si>
    <t>KSGC53HFAN1</t>
  </si>
  <si>
    <t>KSGC61HFAN1</t>
  </si>
  <si>
    <t>KSGC70HFAN1</t>
  </si>
  <si>
    <t>KSGE21HFAN1</t>
  </si>
  <si>
    <t>KSGE26HFAN1</t>
  </si>
  <si>
    <t>KSGE35HFAN1</t>
  </si>
  <si>
    <t>KSGE53HFAN1</t>
  </si>
  <si>
    <t>KSGH21HFAN1</t>
  </si>
  <si>
    <t>KSGH26HFAN1</t>
  </si>
  <si>
    <t>KSGH35HFAN1</t>
  </si>
  <si>
    <t>KSGH53HFAN1</t>
  </si>
  <si>
    <t>KSGH61HFAN1</t>
  </si>
  <si>
    <t>KSGH70HFAN1</t>
  </si>
  <si>
    <t>KSGJ26HFAN1</t>
  </si>
  <si>
    <t>KSGJ35HFAN1</t>
  </si>
  <si>
    <t>KSGK26HFAN1</t>
  </si>
  <si>
    <t>KSGL21HFAN1</t>
  </si>
  <si>
    <t>KSGL26HFAN1</t>
  </si>
  <si>
    <t>KSGL35HFAN1</t>
  </si>
  <si>
    <t>KSGM21HFAN1</t>
  </si>
  <si>
    <t>KSGM26HFAN1</t>
  </si>
  <si>
    <t>KSGM26HZAN1</t>
  </si>
  <si>
    <t>KSGM35HFAN1</t>
  </si>
  <si>
    <t>KSGM35HZAN1</t>
  </si>
  <si>
    <t>KSGM53HFAN1</t>
  </si>
  <si>
    <t>KSGM53HZAN1</t>
  </si>
  <si>
    <t>KSGM61HFAN1</t>
  </si>
  <si>
    <t>KSGM70HFAN1</t>
  </si>
  <si>
    <t>KSGM70HZAN1</t>
  </si>
  <si>
    <t>KSGN105HFAN3</t>
  </si>
  <si>
    <t>KSGR26HZAN1</t>
  </si>
  <si>
    <t>KSGR35HZAN1</t>
  </si>
  <si>
    <t>KSHE105HFAN3</t>
  </si>
  <si>
    <t>KSHE35HFAN1</t>
  </si>
  <si>
    <t>KSHE53HFAN1</t>
  </si>
  <si>
    <t>KSHE70HFAN1</t>
  </si>
  <si>
    <t>KSHF35HFAN1</t>
  </si>
  <si>
    <t>KSHV105HFAN3</t>
  </si>
  <si>
    <t>KSHV140HFAN3</t>
  </si>
  <si>
    <t>KSHV35HFAN1</t>
  </si>
  <si>
    <t>KSHV53HFAN1</t>
  </si>
  <si>
    <t>KSHV70HFAN1</t>
  </si>
  <si>
    <t>KSKR53HFAN1</t>
  </si>
  <si>
    <t>KSKR70HFAN1</t>
  </si>
  <si>
    <t>KSKS70HFAN1_P</t>
  </si>
  <si>
    <t>KSKT105HFAN3</t>
  </si>
  <si>
    <t>KSKT140HFAN3</t>
  </si>
  <si>
    <t>KSKT176HFAN3</t>
  </si>
  <si>
    <t>KSRC21HFAN1</t>
  </si>
  <si>
    <t>KSRC26HFAN1</t>
  </si>
  <si>
    <t>KSRC26HFAN1/-40</t>
  </si>
  <si>
    <t>KSRC35HFAN1</t>
  </si>
  <si>
    <t>KSRC35HFAN1/-40</t>
  </si>
  <si>
    <t>KSRC53HFAN1</t>
  </si>
  <si>
    <t>KSRC53HFAN1/-40</t>
  </si>
  <si>
    <t>KSRC61HFAN1</t>
  </si>
  <si>
    <t>KSRC61HFAN1/-40</t>
  </si>
  <si>
    <t>KSRC70HFAN1</t>
  </si>
  <si>
    <t>KSRC70HFAN1/-40</t>
  </si>
  <si>
    <t>KSRE21HFAN1</t>
  </si>
  <si>
    <t>KSRE26HFAN1</t>
  </si>
  <si>
    <t>KSRE35HFAN1</t>
  </si>
  <si>
    <t>KSRE53HFAN1</t>
  </si>
  <si>
    <t>KSRH21HFAN1</t>
  </si>
  <si>
    <t>KSRH26HFAN1</t>
  </si>
  <si>
    <t>KSRH26HFAN1/-40</t>
  </si>
  <si>
    <t>KSRH35HFAN1</t>
  </si>
  <si>
    <t>KSRH35HFAN1/-40</t>
  </si>
  <si>
    <t>KSRH53HFAN1</t>
  </si>
  <si>
    <t>KSRH53HFAN1/-40</t>
  </si>
  <si>
    <t>KSRH61HFAN1</t>
  </si>
  <si>
    <t>KSRH70HFAN1</t>
  </si>
  <si>
    <t>KSRH70HFAN1/-40</t>
  </si>
  <si>
    <t>KSRJ21HFAN1</t>
  </si>
  <si>
    <t>KSRJ26HFAN1</t>
  </si>
  <si>
    <t>KSRJ35HFAN1</t>
  </si>
  <si>
    <t>KSRK21HFAN1</t>
  </si>
  <si>
    <t>KSRK26HFAN1</t>
  </si>
  <si>
    <t>KSRL21HFAN1</t>
  </si>
  <si>
    <t>KSRL21HFAN1/-40</t>
  </si>
  <si>
    <t>KSRL26HFAN1</t>
  </si>
  <si>
    <t>KSRL26HFAN1/-40</t>
  </si>
  <si>
    <t>KSRL35HFAN1</t>
  </si>
  <si>
    <t>KSRL35HFAN1/-40</t>
  </si>
  <si>
    <t>KSRM21HFAN1</t>
  </si>
  <si>
    <t>KSRM21HFAN1/-40</t>
  </si>
  <si>
    <t>KSRM26HFAN1</t>
  </si>
  <si>
    <t>KSRM26HFAN1/-40</t>
  </si>
  <si>
    <t>KSRM26HZAN1</t>
  </si>
  <si>
    <t>KSRM35HFAN1</t>
  </si>
  <si>
    <t>KSRM35HFAN1/-40</t>
  </si>
  <si>
    <t>KSRM35HZAN1</t>
  </si>
  <si>
    <t>KSRM53HFAN1</t>
  </si>
  <si>
    <t>KSRM53HFAN1/-40</t>
  </si>
  <si>
    <t>KSRM53HZAN1</t>
  </si>
  <si>
    <t>KSRM61HFAN1</t>
  </si>
  <si>
    <t>KSRM61HFAN1/-40</t>
  </si>
  <si>
    <t>KSRM70HFAN1</t>
  </si>
  <si>
    <t>KSRM70HFAN1/-40</t>
  </si>
  <si>
    <t>KSRM70HZAN1</t>
  </si>
  <si>
    <t>KSRN105HFAN3</t>
  </si>
  <si>
    <t>KSRN105HFAN3/-40</t>
  </si>
  <si>
    <t>KSRQ25HFAN1-</t>
  </si>
  <si>
    <t>KSRR26HZAN1</t>
  </si>
  <si>
    <t>KSRR35HZAN1</t>
  </si>
  <si>
    <t>KSRU70HFAN1</t>
  </si>
  <si>
    <t>KSRV120HFAN3</t>
  </si>
  <si>
    <t>KSRV125HFAN3</t>
  </si>
  <si>
    <t>KSRV70HFAN1</t>
  </si>
  <si>
    <t>KSRV70HFAN1/-40</t>
  </si>
  <si>
    <t>KSTT105HFAN3</t>
  </si>
  <si>
    <t>KSTT70HFAN1</t>
  </si>
  <si>
    <t>KSTU105HFAN3</t>
  </si>
  <si>
    <t>KSTU70HFAN1</t>
  </si>
  <si>
    <t>KSTV105HFAN3</t>
  </si>
  <si>
    <t>KSTV70HFAN1</t>
  </si>
  <si>
    <t>KSUN105HFAN3</t>
  </si>
  <si>
    <t>KSUN105HFAN3/-40</t>
  </si>
  <si>
    <t>KSUN176HFAN3/-30</t>
  </si>
  <si>
    <t>KSUN35HFAN1</t>
  </si>
  <si>
    <t>KSUN35HFAN1/-40</t>
  </si>
  <si>
    <t>KSUN53HFAN1</t>
  </si>
  <si>
    <t>KSUN53HFAN1/-40</t>
  </si>
  <si>
    <t>KSUN70HFAN1</t>
  </si>
  <si>
    <t>KSUN70HFAN1/-40</t>
  </si>
  <si>
    <t>KSUR105HFAN3/-40</t>
  </si>
  <si>
    <t>KSUR280HFAN3/-30</t>
  </si>
  <si>
    <t>KSUR35HFAN1</t>
  </si>
  <si>
    <t>KSUR35HFAN1/-40</t>
  </si>
  <si>
    <t>KSVP105HFAN3</t>
  </si>
  <si>
    <t>KSVP140HFAN3</t>
  </si>
  <si>
    <t>KSVP176HFAN3</t>
  </si>
  <si>
    <t>KSVP53HFAN1</t>
  </si>
  <si>
    <t>KSVQ105HFAN3</t>
  </si>
  <si>
    <t>KSVQ53HFAN1</t>
  </si>
  <si>
    <t>KSVQ70HFAN1</t>
  </si>
  <si>
    <t>KSVR53HFAN1</t>
  </si>
  <si>
    <t>KSZQ25HFAN1-</t>
  </si>
  <si>
    <t>KSZQ35HFAN1-</t>
  </si>
  <si>
    <t>KSZR35HFAN1</t>
  </si>
  <si>
    <t>KSZS35HFAN1</t>
  </si>
  <si>
    <t>KSZS53HFAN1</t>
  </si>
  <si>
    <t>KTGY72HFAN1</t>
  </si>
  <si>
    <t>KTLW24HFAN1</t>
  </si>
  <si>
    <t>KTLW30HFAN1</t>
  </si>
  <si>
    <t>KTLW40HFAN1</t>
  </si>
  <si>
    <t>KTLW50HFAN1</t>
  </si>
  <si>
    <t>KTLW60HFAN1</t>
  </si>
  <si>
    <t>KTLW72HFAN1</t>
  </si>
  <si>
    <t>KTLY24HFAN1</t>
  </si>
  <si>
    <t>KTRZ120HZAN1</t>
  </si>
  <si>
    <t>KTRZ120HZAN3</t>
  </si>
  <si>
    <t>KTRZ140HZAN1</t>
  </si>
  <si>
    <t>KTRZ140HZAN3</t>
  </si>
  <si>
    <t>KTRZ160HZAN1</t>
  </si>
  <si>
    <t>KTRZ160HZAN3</t>
  </si>
  <si>
    <t>KTRZ250HZAN3-B</t>
  </si>
  <si>
    <t>KTRZ450HZAN3-B</t>
  </si>
  <si>
    <t>KTTY125HFAN1</t>
  </si>
  <si>
    <t>KTTY140HFAN1</t>
  </si>
  <si>
    <t>KTTY200HFAN1</t>
  </si>
  <si>
    <t>KTTY250HFAN1</t>
  </si>
  <si>
    <t>KTTY280HFAN1</t>
  </si>
  <si>
    <t>KTVZ115HFAN1</t>
  </si>
  <si>
    <t>KTVZ140HFAN1</t>
  </si>
  <si>
    <t>KTVZ30HFAN1</t>
  </si>
  <si>
    <t>KTVZ40HFAN1</t>
  </si>
  <si>
    <t>KTVZ50HFAN1</t>
  </si>
  <si>
    <t>KTVZ60HFAN1</t>
  </si>
  <si>
    <t>KTVZ72HFAN1</t>
  </si>
  <si>
    <t>KTVZ90HFAN1</t>
  </si>
  <si>
    <t>KTYX30HFAN1</t>
  </si>
  <si>
    <t>KTYX40HFAN1</t>
  </si>
  <si>
    <t>KTYY18HFAN1</t>
  </si>
  <si>
    <t>KTZX24HFAN1</t>
  </si>
  <si>
    <t>KTZX40HFAN1</t>
  </si>
  <si>
    <t>KTZX60HFAN1</t>
  </si>
  <si>
    <t>KURY250HZAN3-B</t>
  </si>
  <si>
    <t>KVU-01</t>
  </si>
  <si>
    <t>KWC-21</t>
  </si>
  <si>
    <t>KWC-21_</t>
  </si>
  <si>
    <t>No_Discount</t>
  </si>
  <si>
    <t>Multi</t>
  </si>
  <si>
    <t>Control</t>
  </si>
  <si>
    <t>VRF</t>
  </si>
  <si>
    <t>Fancoils</t>
  </si>
  <si>
    <t>Packaged</t>
  </si>
  <si>
    <t>LCAC</t>
  </si>
  <si>
    <t>Split</t>
  </si>
  <si>
    <t>NO_DISCOUNT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</si>
</sst>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₽_-;\-* #,##0.00\ _₽_-;_-* &quot;-&quot;??\ _₽_-;_-@_-"/>
    <numFmt numFmtId="164" formatCode="[$$-409]#,##0"/>
    <numFmt numFmtId="165" formatCode="[$$-409]#,##0.00"/>
    <numFmt numFmtId="166" formatCode="#,##0.00&quot;   $&quot;"/>
    <numFmt numFmtId="167" formatCode="#,##0&quot;   $&quot;"/>
    <numFmt numFmtId="168" formatCode="_-[$$-409]* #,##0_ ;_-[$$-409]* \-#,##0\ ;_-[$$-409]* &quot;-&quot;??_ ;_-@_ "/>
    <numFmt numFmtId="169" formatCode="#,##0&quot;   руб.&quot;"/>
    <numFmt numFmtId="170" formatCode="_-* #,##0.00_р_._-;\-* #,##0.00_р_._-;_-* &quot;-&quot;??_р_._-;_-@_-"/>
    <numFmt numFmtId="171" formatCode="_-* #,##0_р_._-;\-* #,##0_р_._-;_-* &quot;-&quot;_р_._-;_-@_-"/>
    <numFmt numFmtId="172" formatCode="_ * #,##0.00_ ;_ * \-#,##0.00_ ;_ * &quot;-&quot;??_ ;_ @_ "/>
    <numFmt numFmtId="173" formatCode="[$-409]d/mmm/yy;@"/>
    <numFmt numFmtId="174" formatCode="0.0000"/>
    <numFmt numFmtId="175" formatCode="0.0%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1"/>
      <color rgb="FF0070C0"/>
      <name val="Calibri"/>
      <family val="2"/>
      <charset val="204"/>
      <scheme val="minor"/>
    </font>
    <font>
      <b/>
      <sz val="10"/>
      <color theme="0"/>
      <name val="Segoe UI"/>
      <family val="2"/>
      <charset val="204"/>
    </font>
    <font>
      <sz val="11"/>
      <color theme="1"/>
      <name val="Segoe UI"/>
      <family val="2"/>
      <charset val="204"/>
    </font>
    <font>
      <b/>
      <sz val="11"/>
      <color rgb="FF0070C0"/>
      <name val="Segoe UI"/>
      <family val="2"/>
      <charset val="204"/>
    </font>
    <font>
      <b/>
      <sz val="10"/>
      <color rgb="FF0070C0"/>
      <name val="Segoe UI"/>
      <family val="2"/>
      <charset val="204"/>
    </font>
    <font>
      <sz val="10"/>
      <name val="Segoe UI"/>
      <family val="2"/>
      <charset val="204"/>
    </font>
    <font>
      <b/>
      <sz val="10"/>
      <color theme="2" tint="-0.749992370372631"/>
      <name val="Segoe UI"/>
      <family val="2"/>
      <charset val="204"/>
    </font>
    <font>
      <sz val="9"/>
      <color theme="1"/>
      <name val="Segoe UI"/>
      <family val="2"/>
      <charset val="204"/>
    </font>
    <font>
      <b/>
      <sz val="10"/>
      <color theme="1" tint="0.14999847407452621"/>
      <name val="Segoe UI"/>
      <family val="2"/>
      <charset val="204"/>
    </font>
    <font>
      <sz val="10"/>
      <color theme="3" tint="-0.499984740745262"/>
      <name val="Segoe UI"/>
      <family val="2"/>
      <charset val="204"/>
    </font>
    <font>
      <sz val="9"/>
      <color theme="3" tint="-0.249977111117893"/>
      <name val="Segoe UI"/>
      <family val="2"/>
      <charset val="204"/>
    </font>
    <font>
      <sz val="11"/>
      <color theme="1"/>
      <name val="Calibri"/>
      <family val="2"/>
      <scheme val="minor"/>
    </font>
    <font>
      <sz val="9"/>
      <color theme="1" tint="0.14999847407452621"/>
      <name val="Segoe UI"/>
      <family val="2"/>
      <charset val="204"/>
    </font>
    <font>
      <sz val="10"/>
      <color rgb="FF002060"/>
      <name val="Segoe UI"/>
      <family val="2"/>
      <charset val="204"/>
    </font>
    <font>
      <b/>
      <sz val="10"/>
      <color rgb="FF002060"/>
      <name val="Segoe UI"/>
      <family val="2"/>
      <charset val="204"/>
    </font>
    <font>
      <sz val="11"/>
      <color rgb="FF002060"/>
      <name val="Segoe UI"/>
      <family val="2"/>
      <charset val="204"/>
    </font>
    <font>
      <sz val="10"/>
      <color rgb="FF002060"/>
      <name val="Segoe UI Semibold"/>
      <family val="2"/>
      <charset val="204"/>
    </font>
    <font>
      <sz val="11"/>
      <color rgb="FF002060"/>
      <name val="Segoe UI Semibold"/>
      <family val="2"/>
      <charset val="204"/>
    </font>
    <font>
      <sz val="10"/>
      <color theme="3" tint="-0.249977111117893"/>
      <name val="Segoe UI"/>
      <family val="2"/>
      <charset val="204"/>
    </font>
    <font>
      <sz val="11"/>
      <color theme="5" tint="-0.249977111117893"/>
      <name val="Segoe UI"/>
      <family val="2"/>
      <charset val="204"/>
    </font>
    <font>
      <sz val="11"/>
      <color theme="3" tint="-0.249977111117893"/>
      <name val="Segoe UI"/>
      <family val="2"/>
      <charset val="204"/>
    </font>
    <font>
      <sz val="10"/>
      <color theme="2" tint="-0.499984740745262"/>
      <name val="Segoe UI"/>
      <family val="2"/>
      <charset val="204"/>
    </font>
    <font>
      <b/>
      <sz val="10"/>
      <color rgb="FF002060"/>
      <name val="Segoe UI Semibold"/>
      <family val="2"/>
      <charset val="204"/>
    </font>
    <font>
      <sz val="9"/>
      <color theme="9" tint="-0.499984740745262"/>
      <name val="Segoe UI"/>
      <family val="2"/>
      <charset val="204"/>
    </font>
    <font>
      <sz val="10"/>
      <color theme="9" tint="-0.499984740745262"/>
      <name val="Segoe UI"/>
      <family val="2"/>
      <charset val="204"/>
    </font>
    <font>
      <sz val="11"/>
      <color theme="9" tint="-0.499984740745262"/>
      <name val="Calibri"/>
      <family val="2"/>
      <scheme val="minor"/>
    </font>
    <font>
      <b/>
      <sz val="9"/>
      <color theme="9" tint="-0.499984740745262"/>
      <name val="Segoe UI"/>
      <family val="2"/>
      <charset val="204"/>
    </font>
    <font>
      <sz val="9"/>
      <color rgb="FF002060"/>
      <name val="Segoe UI"/>
      <family val="2"/>
      <charset val="204"/>
    </font>
    <font>
      <b/>
      <sz val="9"/>
      <color rgb="FF002060"/>
      <name val="Segoe UI"/>
      <family val="2"/>
      <charset val="204"/>
    </font>
    <font>
      <sz val="9"/>
      <color rgb="FF002060"/>
      <name val="Segoe UI Semibold"/>
      <family val="2"/>
      <charset val="204"/>
    </font>
    <font>
      <b/>
      <sz val="9"/>
      <color rgb="FF002060"/>
      <name val="Segoe UI Semibold"/>
      <family val="2"/>
      <charset val="204"/>
    </font>
    <font>
      <b/>
      <sz val="10"/>
      <color theme="6" tint="-0.499984740745262"/>
      <name val="Segoe UI"/>
      <family val="2"/>
      <charset val="204"/>
    </font>
    <font>
      <sz val="10"/>
      <color theme="9" tint="-0.499984740745262"/>
      <name val="Segoe UI Semibold"/>
      <family val="2"/>
      <charset val="204"/>
    </font>
    <font>
      <b/>
      <sz val="10"/>
      <color theme="5" tint="-0.499984740745262"/>
      <name val="Segoe UI"/>
      <family val="2"/>
      <charset val="204"/>
    </font>
    <font>
      <sz val="11"/>
      <color theme="5" tint="-0.499984740745262"/>
      <name val="Segoe UI Semibold"/>
      <family val="2"/>
      <charset val="204"/>
    </font>
    <font>
      <sz val="10"/>
      <color theme="6" tint="-0.499984740745262"/>
      <name val="Segoe UI"/>
      <family val="2"/>
      <charset val="204"/>
    </font>
    <font>
      <b/>
      <sz val="10"/>
      <color rgb="FFFF0000"/>
      <name val="Segoe UI"/>
      <family val="2"/>
      <charset val="204"/>
    </font>
    <font>
      <sz val="9"/>
      <color theme="3" tint="-0.499984740745262"/>
      <name val="Segoe UI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b/>
      <sz val="10"/>
      <color theme="1" tint="0.249977111117893"/>
      <name val="Segoe UI"/>
      <family val="2"/>
      <charset val="204"/>
    </font>
    <font>
      <sz val="10"/>
      <color theme="0"/>
      <name val="Segoe UI"/>
      <family val="2"/>
      <charset val="204"/>
    </font>
    <font>
      <b/>
      <sz val="10"/>
      <color theme="1" tint="0.34998626667073579"/>
      <name val="Segoe UI"/>
      <family val="2"/>
      <charset val="204"/>
    </font>
    <font>
      <sz val="10"/>
      <color theme="1" tint="0.14999847407452621"/>
      <name val="Calibri"/>
      <family val="2"/>
      <scheme val="minor"/>
    </font>
    <font>
      <sz val="11"/>
      <color theme="1" tint="0.34998626667073579"/>
      <name val="Segoe UI"/>
      <family val="2"/>
      <charset val="204"/>
    </font>
    <font>
      <sz val="10"/>
      <color theme="1" tint="0.34998626667073579"/>
      <name val="Segoe UI"/>
      <family val="2"/>
      <charset val="204"/>
    </font>
    <font>
      <i/>
      <sz val="10"/>
      <color theme="2" tint="-0.749992370372631"/>
      <name val="Segoe UI"/>
      <family val="2"/>
      <charset val="204"/>
    </font>
    <font>
      <i/>
      <sz val="10"/>
      <color theme="3" tint="-0.499984740745262"/>
      <name val="Segoe UI"/>
      <family val="2"/>
      <charset val="204"/>
    </font>
    <font>
      <b/>
      <sz val="10"/>
      <color theme="1" tint="0.34998626667073579"/>
      <name val="Segoe UI Semibold"/>
      <family val="2"/>
      <charset val="204"/>
    </font>
    <font>
      <sz val="9"/>
      <color theme="0"/>
      <name val="Segoe UI Semibold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2" tint="-0.749992370372631"/>
      <name val="Segoe UI"/>
      <family val="2"/>
      <charset val="204"/>
    </font>
    <font>
      <sz val="11"/>
      <color theme="0"/>
      <name val="Segoe UI Semibold"/>
      <family val="2"/>
      <charset val="204"/>
    </font>
    <font>
      <sz val="10"/>
      <color theme="5" tint="-0.499984740745262"/>
      <name val="Segoe UI"/>
      <family val="2"/>
      <charset val="204"/>
    </font>
    <font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thin">
        <color indexed="64"/>
      </bottom>
      <diagonal/>
    </border>
    <border>
      <left/>
      <right style="thin">
        <color indexed="64"/>
      </right>
      <top style="hair">
        <color theme="2" tint="-0.499984740745262"/>
      </top>
      <bottom/>
      <diagonal/>
    </border>
    <border>
      <left/>
      <right/>
      <top/>
      <bottom style="hair">
        <color theme="2" tint="-0.499984740745262"/>
      </bottom>
      <diagonal/>
    </border>
    <border>
      <left/>
      <right style="thin">
        <color indexed="64"/>
      </right>
      <top/>
      <bottom style="hair">
        <color theme="2" tint="-0.499984740745262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hair">
        <color theme="1" tint="0.24994659260841701"/>
      </top>
      <bottom style="thin">
        <color indexed="64"/>
      </bottom>
      <diagonal/>
    </border>
    <border>
      <left style="thin">
        <color indexed="64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indexed="64"/>
      </left>
      <right/>
      <top style="hair">
        <color theme="2" tint="-0.499984740745262"/>
      </top>
      <bottom style="thin">
        <color indexed="64"/>
      </bottom>
      <diagonal/>
    </border>
    <border>
      <left/>
      <right/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theme="2" tint="-0.499984740745262"/>
      </right>
      <top/>
      <bottom/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1" tint="0.24994659260841701"/>
      </left>
      <right style="thin">
        <color indexed="64"/>
      </right>
      <top style="hair">
        <color theme="1" tint="0.24994659260841701"/>
      </top>
      <bottom style="hair">
        <color theme="1" tint="0.24994659260841701"/>
      </bottom>
      <diagonal/>
    </border>
    <border>
      <left style="hair">
        <color theme="2" tint="-0.499984740745262"/>
      </left>
      <right/>
      <top/>
      <bottom/>
      <diagonal/>
    </border>
    <border>
      <left/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thin">
        <color indexed="64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hair">
        <color theme="2" tint="-0.499984740745262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</borders>
  <cellStyleXfs count="131">
    <xf numFmtId="0" fontId="0" fillId="0" borderId="0"/>
    <xf numFmtId="0" fontId="5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11" fillId="0" borderId="0"/>
    <xf numFmtId="0" fontId="4" fillId="0" borderId="0"/>
    <xf numFmtId="0" fontId="6" fillId="0" borderId="0"/>
    <xf numFmtId="0" fontId="12" fillId="0" borderId="0"/>
    <xf numFmtId="0" fontId="3" fillId="0" borderId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170" fontId="2" fillId="0" borderId="0" applyFont="0" applyFill="0" applyBorder="0" applyAlignment="0" applyProtection="0"/>
    <xf numFmtId="0" fontId="2" fillId="0" borderId="0"/>
    <xf numFmtId="0" fontId="8" fillId="0" borderId="0"/>
    <xf numFmtId="0" fontId="12" fillId="0" borderId="0"/>
    <xf numFmtId="0" fontId="8" fillId="0" borderId="0"/>
    <xf numFmtId="0" fontId="6" fillId="0" borderId="0"/>
    <xf numFmtId="0" fontId="12" fillId="0" borderId="0"/>
    <xf numFmtId="0" fontId="5" fillId="0" borderId="0"/>
    <xf numFmtId="0" fontId="51" fillId="0" borderId="0"/>
    <xf numFmtId="0" fontId="5" fillId="0" borderId="0"/>
    <xf numFmtId="0" fontId="51" fillId="0" borderId="0">
      <alignment vertical="center"/>
    </xf>
    <xf numFmtId="9" fontId="5" fillId="0" borderId="0" applyFont="0" applyFill="0" applyBorder="0" applyAlignment="0" applyProtection="0"/>
    <xf numFmtId="0" fontId="7" fillId="0" borderId="0"/>
    <xf numFmtId="0" fontId="7" fillId="0" borderId="0"/>
    <xf numFmtId="170" fontId="5" fillId="0" borderId="0" applyFont="0" applyFill="0" applyBorder="0" applyAlignment="0" applyProtection="0"/>
    <xf numFmtId="0" fontId="12" fillId="0" borderId="0">
      <alignment vertical="center"/>
    </xf>
    <xf numFmtId="0" fontId="8" fillId="0" borderId="0"/>
    <xf numFmtId="0" fontId="24" fillId="0" borderId="0"/>
    <xf numFmtId="0" fontId="8" fillId="0" borderId="0"/>
    <xf numFmtId="0" fontId="51" fillId="0" borderId="0">
      <alignment vertical="center"/>
    </xf>
    <xf numFmtId="0" fontId="12" fillId="0" borderId="0"/>
    <xf numFmtId="171" fontId="9" fillId="0" borderId="0" applyFont="0" applyFill="0" applyBorder="0" applyAlignment="0" applyProtection="0"/>
    <xf numFmtId="0" fontId="2" fillId="0" borderId="0"/>
    <xf numFmtId="0" fontId="1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/>
    <xf numFmtId="173" fontId="12" fillId="0" borderId="0"/>
    <xf numFmtId="173" fontId="8" fillId="0" borderId="0"/>
    <xf numFmtId="173" fontId="12" fillId="0" borderId="0"/>
    <xf numFmtId="173" fontId="8" fillId="0" borderId="0"/>
    <xf numFmtId="173" fontId="6" fillId="0" borderId="0"/>
    <xf numFmtId="173" fontId="6" fillId="0" borderId="0"/>
    <xf numFmtId="173" fontId="12" fillId="0" borderId="0"/>
    <xf numFmtId="173" fontId="5" fillId="0" borderId="0"/>
    <xf numFmtId="173" fontId="51" fillId="0" borderId="0"/>
    <xf numFmtId="173" fontId="5" fillId="0" borderId="0"/>
    <xf numFmtId="173" fontId="5" fillId="0" borderId="0"/>
    <xf numFmtId="173" fontId="51" fillId="0" borderId="0">
      <alignment vertical="center"/>
    </xf>
    <xf numFmtId="173" fontId="7" fillId="0" borderId="0"/>
    <xf numFmtId="173" fontId="7" fillId="0" borderId="0"/>
    <xf numFmtId="173" fontId="7" fillId="0" borderId="0"/>
    <xf numFmtId="173" fontId="7" fillId="0" borderId="0"/>
    <xf numFmtId="173" fontId="12" fillId="0" borderId="0">
      <alignment vertical="center"/>
    </xf>
    <xf numFmtId="173" fontId="8" fillId="0" borderId="0"/>
    <xf numFmtId="173" fontId="24" fillId="0" borderId="0"/>
    <xf numFmtId="173" fontId="8" fillId="0" borderId="0"/>
    <xf numFmtId="173" fontId="51" fillId="0" borderId="0">
      <alignment vertical="center"/>
    </xf>
    <xf numFmtId="173" fontId="12" fillId="0" borderId="0"/>
    <xf numFmtId="173" fontId="5" fillId="0" borderId="0"/>
    <xf numFmtId="173" fontId="7" fillId="0" borderId="0"/>
    <xf numFmtId="173" fontId="12" fillId="0" borderId="0">
      <alignment vertical="center"/>
    </xf>
    <xf numFmtId="173" fontId="2" fillId="0" borderId="0"/>
    <xf numFmtId="9" fontId="10" fillId="0" borderId="0" applyFont="0" applyFill="0" applyBorder="0" applyAlignment="0" applyProtection="0">
      <alignment vertical="center"/>
    </xf>
    <xf numFmtId="173" fontId="2" fillId="0" borderId="0"/>
    <xf numFmtId="173" fontId="10" fillId="0" borderId="0">
      <alignment vertical="center"/>
    </xf>
    <xf numFmtId="173" fontId="10" fillId="0" borderId="0"/>
    <xf numFmtId="173" fontId="10" fillId="0" borderId="0">
      <alignment vertical="center"/>
    </xf>
    <xf numFmtId="173" fontId="10" fillId="0" borderId="0">
      <alignment vertical="center"/>
    </xf>
    <xf numFmtId="173" fontId="10" fillId="0" borderId="0"/>
    <xf numFmtId="173" fontId="52" fillId="0" borderId="0" applyProtection="0"/>
    <xf numFmtId="173" fontId="10" fillId="0" borderId="0"/>
    <xf numFmtId="173" fontId="10" fillId="0" borderId="0">
      <alignment vertical="center"/>
    </xf>
    <xf numFmtId="173" fontId="10" fillId="0" borderId="0">
      <alignment vertical="center"/>
    </xf>
    <xf numFmtId="172" fontId="10" fillId="0" borderId="0" applyFont="0" applyFill="0" applyBorder="0" applyAlignment="0" applyProtection="0">
      <alignment vertical="center"/>
    </xf>
    <xf numFmtId="173" fontId="10" fillId="0" borderId="0"/>
    <xf numFmtId="173" fontId="10" fillId="0" borderId="0">
      <alignment vertical="center"/>
    </xf>
    <xf numFmtId="173" fontId="10" fillId="0" borderId="0"/>
    <xf numFmtId="173" fontId="51" fillId="0" borderId="0">
      <alignment vertical="center"/>
    </xf>
    <xf numFmtId="173" fontId="2" fillId="0" borderId="0"/>
    <xf numFmtId="0" fontId="51" fillId="0" borderId="0"/>
    <xf numFmtId="0" fontId="12" fillId="0" borderId="0"/>
    <xf numFmtId="0" fontId="12" fillId="0" borderId="0">
      <alignment vertical="center"/>
    </xf>
    <xf numFmtId="173" fontId="2" fillId="0" borderId="0"/>
    <xf numFmtId="0" fontId="12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2" fontId="12" fillId="0" borderId="0" applyFont="0" applyFill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9" fontId="5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</cellStyleXfs>
  <cellXfs count="310">
    <xf numFmtId="0" fontId="0" fillId="0" borderId="0" xfId="0"/>
    <xf numFmtId="0" fontId="0" fillId="0" borderId="0" xfId="0" applyAlignment="1"/>
    <xf numFmtId="0" fontId="0" fillId="0" borderId="0" xfId="0" applyFill="1"/>
    <xf numFmtId="164" fontId="0" fillId="0" borderId="0" xfId="0" applyNumberFormat="1"/>
    <xf numFmtId="164" fontId="13" fillId="0" borderId="0" xfId="0" applyNumberFormat="1" applyFont="1" applyFill="1"/>
    <xf numFmtId="0" fontId="14" fillId="2" borderId="0" xfId="6" applyFont="1" applyFill="1" applyBorder="1" applyAlignment="1">
      <alignment vertical="center"/>
    </xf>
    <xf numFmtId="0" fontId="18" fillId="2" borderId="0" xfId="2" applyFont="1" applyFill="1" applyBorder="1" applyAlignment="1">
      <alignment horizontal="center" vertical="center" wrapText="1"/>
    </xf>
    <xf numFmtId="0" fontId="22" fillId="2" borderId="0" xfId="2" applyFont="1" applyFill="1" applyBorder="1" applyAlignment="1">
      <alignment horizontal="left" vertical="center" indent="2"/>
    </xf>
    <xf numFmtId="0" fontId="22" fillId="2" borderId="0" xfId="2" applyFont="1" applyFill="1" applyBorder="1" applyAlignment="1">
      <alignment horizontal="left" vertical="center" wrapText="1" indent="2"/>
    </xf>
    <xf numFmtId="0" fontId="22" fillId="2" borderId="4" xfId="2" applyFont="1" applyFill="1" applyBorder="1" applyAlignment="1">
      <alignment horizontal="left" vertical="center" indent="2"/>
    </xf>
    <xf numFmtId="0" fontId="22" fillId="2" borderId="4" xfId="2" applyFont="1" applyFill="1" applyBorder="1" applyAlignment="1">
      <alignment horizontal="left" vertical="center" wrapText="1" indent="2"/>
    </xf>
    <xf numFmtId="0" fontId="18" fillId="2" borderId="4" xfId="2" applyFont="1" applyFill="1" applyBorder="1" applyAlignment="1">
      <alignment horizontal="center" vertical="center" wrapText="1"/>
    </xf>
    <xf numFmtId="164" fontId="27" fillId="2" borderId="0" xfId="6" applyNumberFormat="1" applyFont="1" applyFill="1" applyBorder="1" applyAlignment="1">
      <alignment vertical="center"/>
    </xf>
    <xf numFmtId="0" fontId="18" fillId="2" borderId="0" xfId="1" applyFont="1" applyFill="1" applyBorder="1" applyAlignment="1">
      <alignment horizontal="left"/>
    </xf>
    <xf numFmtId="164" fontId="26" fillId="2" borderId="0" xfId="1" applyNumberFormat="1" applyFont="1" applyFill="1" applyBorder="1" applyAlignment="1">
      <alignment horizontal="left"/>
    </xf>
    <xf numFmtId="0" fontId="0" fillId="2" borderId="0" xfId="0" applyFill="1" applyBorder="1"/>
    <xf numFmtId="0" fontId="19" fillId="2" borderId="0" xfId="1" applyFont="1" applyFill="1" applyBorder="1" applyAlignment="1">
      <alignment horizontal="left" vertical="center" indent="2"/>
    </xf>
    <xf numFmtId="0" fontId="18" fillId="2" borderId="0" xfId="1" applyFont="1" applyFill="1" applyBorder="1" applyAlignment="1">
      <alignment horizontal="left" vertical="center" indent="2"/>
    </xf>
    <xf numFmtId="0" fontId="18" fillId="2" borderId="0" xfId="1" applyFont="1" applyFill="1" applyBorder="1" applyAlignment="1">
      <alignment horizontal="left" vertical="center"/>
    </xf>
    <xf numFmtId="0" fontId="0" fillId="2" borderId="6" xfId="0" applyFill="1" applyBorder="1"/>
    <xf numFmtId="0" fontId="15" fillId="2" borderId="7" xfId="0" applyFont="1" applyFill="1" applyBorder="1"/>
    <xf numFmtId="164" fontId="15" fillId="2" borderId="7" xfId="0" applyNumberFormat="1" applyFont="1" applyFill="1" applyBorder="1"/>
    <xf numFmtId="164" fontId="16" fillId="2" borderId="8" xfId="0" applyNumberFormat="1" applyFont="1" applyFill="1" applyBorder="1"/>
    <xf numFmtId="0" fontId="0" fillId="2" borderId="9" xfId="0" applyFill="1" applyBorder="1"/>
    <xf numFmtId="164" fontId="0" fillId="2" borderId="0" xfId="0" applyNumberFormat="1" applyFill="1" applyBorder="1"/>
    <xf numFmtId="164" fontId="13" fillId="2" borderId="10" xfId="0" applyNumberFormat="1" applyFont="1" applyFill="1" applyBorder="1"/>
    <xf numFmtId="0" fontId="15" fillId="2" borderId="0" xfId="0" applyFont="1" applyFill="1" applyBorder="1" applyAlignment="1"/>
    <xf numFmtId="0" fontId="15" fillId="2" borderId="0" xfId="0" applyFont="1" applyFill="1" applyBorder="1"/>
    <xf numFmtId="164" fontId="15" fillId="2" borderId="0" xfId="0" applyNumberFormat="1" applyFont="1" applyFill="1" applyBorder="1"/>
    <xf numFmtId="164" fontId="16" fillId="2" borderId="10" xfId="0" applyNumberFormat="1" applyFont="1" applyFill="1" applyBorder="1"/>
    <xf numFmtId="0" fontId="14" fillId="2" borderId="9" xfId="6" applyFont="1" applyFill="1" applyBorder="1" applyAlignment="1">
      <alignment vertical="center"/>
    </xf>
    <xf numFmtId="0" fontId="19" fillId="2" borderId="9" xfId="1" applyFont="1" applyFill="1" applyBorder="1" applyAlignment="1">
      <alignment horizontal="left" indent="2"/>
    </xf>
    <xf numFmtId="0" fontId="20" fillId="2" borderId="9" xfId="0" applyFont="1" applyFill="1" applyBorder="1" applyAlignment="1">
      <alignment horizontal="center"/>
    </xf>
    <xf numFmtId="0" fontId="18" fillId="2" borderId="9" xfId="2" applyFont="1" applyFill="1" applyBorder="1" applyAlignment="1">
      <alignment horizontal="center" vertical="center"/>
    </xf>
    <xf numFmtId="164" fontId="28" fillId="2" borderId="10" xfId="0" applyNumberFormat="1" applyFont="1" applyFill="1" applyBorder="1" applyAlignment="1">
      <alignment vertical="center"/>
    </xf>
    <xf numFmtId="164" fontId="17" fillId="2" borderId="10" xfId="0" applyNumberFormat="1" applyFont="1" applyFill="1" applyBorder="1" applyAlignment="1">
      <alignment vertical="center"/>
    </xf>
    <xf numFmtId="0" fontId="22" fillId="2" borderId="5" xfId="2" applyFont="1" applyFill="1" applyBorder="1" applyAlignment="1">
      <alignment horizontal="left" vertical="center" indent="2"/>
    </xf>
    <xf numFmtId="164" fontId="29" fillId="2" borderId="10" xfId="6" applyNumberFormat="1" applyFont="1" applyFill="1" applyBorder="1" applyAlignment="1">
      <alignment vertical="center"/>
    </xf>
    <xf numFmtId="164" fontId="30" fillId="2" borderId="10" xfId="0" applyNumberFormat="1" applyFont="1" applyFill="1" applyBorder="1"/>
    <xf numFmtId="0" fontId="32" fillId="2" borderId="9" xfId="1" applyFont="1" applyFill="1" applyBorder="1" applyAlignment="1">
      <alignment horizontal="left" vertical="center"/>
    </xf>
    <xf numFmtId="0" fontId="33" fillId="2" borderId="7" xfId="0" applyFont="1" applyFill="1" applyBorder="1" applyAlignment="1"/>
    <xf numFmtId="0" fontId="34" fillId="2" borderId="7" xfId="0" applyFont="1" applyFill="1" applyBorder="1" applyAlignment="1"/>
    <xf numFmtId="0" fontId="0" fillId="5" borderId="0" xfId="0" applyFill="1"/>
    <xf numFmtId="0" fontId="0" fillId="5" borderId="0" xfId="0" applyFill="1" applyAlignment="1"/>
    <xf numFmtId="164" fontId="0" fillId="5" borderId="0" xfId="0" applyNumberFormat="1" applyFill="1"/>
    <xf numFmtId="164" fontId="13" fillId="5" borderId="0" xfId="0" applyNumberFormat="1" applyFont="1" applyFill="1"/>
    <xf numFmtId="165" fontId="0" fillId="5" borderId="0" xfId="0" applyNumberFormat="1" applyFill="1"/>
    <xf numFmtId="164" fontId="8" fillId="5" borderId="0" xfId="2" applyNumberFormat="1" applyFont="1" applyFill="1" applyBorder="1" applyAlignment="1">
      <alignment horizontal="center" vertical="center" wrapText="1"/>
    </xf>
    <xf numFmtId="0" fontId="8" fillId="5" borderId="0" xfId="2" applyFont="1" applyFill="1" applyBorder="1" applyAlignment="1">
      <alignment horizontal="center" vertical="center"/>
    </xf>
    <xf numFmtId="0" fontId="8" fillId="5" borderId="0" xfId="2" applyFont="1" applyFill="1" applyBorder="1" applyAlignment="1">
      <alignment horizontal="center" vertical="center" wrapText="1"/>
    </xf>
    <xf numFmtId="0" fontId="0" fillId="5" borderId="16" xfId="0" applyFill="1" applyBorder="1"/>
    <xf numFmtId="166" fontId="35" fillId="2" borderId="10" xfId="0" applyNumberFormat="1" applyFont="1" applyFill="1" applyBorder="1" applyAlignment="1">
      <alignment horizontal="right" vertical="center" indent="1"/>
    </xf>
    <xf numFmtId="0" fontId="36" fillId="4" borderId="1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vertical="center"/>
    </xf>
    <xf numFmtId="0" fontId="37" fillId="2" borderId="0" xfId="1" applyFont="1" applyFill="1" applyBorder="1" applyAlignment="1">
      <alignment horizontal="left" vertical="center"/>
    </xf>
    <xf numFmtId="0" fontId="36" fillId="2" borderId="0" xfId="0" applyNumberFormat="1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vertical="center"/>
    </xf>
    <xf numFmtId="168" fontId="26" fillId="2" borderId="0" xfId="2" applyNumberFormat="1" applyFont="1" applyFill="1" applyBorder="1" applyAlignment="1">
      <alignment horizontal="center" vertical="center" wrapText="1"/>
    </xf>
    <xf numFmtId="0" fontId="19" fillId="2" borderId="0" xfId="1" applyFont="1" applyFill="1" applyBorder="1" applyAlignment="1">
      <alignment horizontal="left" indent="3"/>
    </xf>
    <xf numFmtId="164" fontId="16" fillId="2" borderId="7" xfId="0" applyNumberFormat="1" applyFont="1" applyFill="1" applyBorder="1"/>
    <xf numFmtId="0" fontId="44" fillId="2" borderId="2" xfId="0" applyNumberFormat="1" applyFont="1" applyFill="1" applyBorder="1" applyAlignment="1">
      <alignment horizontal="center" vertical="center"/>
    </xf>
    <xf numFmtId="9" fontId="45" fillId="3" borderId="2" xfId="11" applyFont="1" applyFill="1" applyBorder="1" applyAlignment="1">
      <alignment horizontal="right" vertical="center" indent="1"/>
    </xf>
    <xf numFmtId="0" fontId="46" fillId="2" borderId="2" xfId="0" applyNumberFormat="1" applyFont="1" applyFill="1" applyBorder="1" applyAlignment="1">
      <alignment horizontal="center" vertical="center"/>
    </xf>
    <xf numFmtId="164" fontId="13" fillId="2" borderId="0" xfId="0" applyNumberFormat="1" applyFont="1" applyFill="1" applyBorder="1"/>
    <xf numFmtId="164" fontId="16" fillId="2" borderId="0" xfId="0" applyNumberFormat="1" applyFont="1" applyFill="1" applyBorder="1"/>
    <xf numFmtId="164" fontId="29" fillId="2" borderId="0" xfId="6" applyNumberFormat="1" applyFont="1" applyFill="1" applyBorder="1" applyAlignment="1">
      <alignment vertical="center"/>
    </xf>
    <xf numFmtId="164" fontId="30" fillId="2" borderId="0" xfId="0" applyNumberFormat="1" applyFont="1" applyFill="1" applyBorder="1"/>
    <xf numFmtId="167" fontId="28" fillId="2" borderId="0" xfId="0" applyNumberFormat="1" applyFont="1" applyFill="1" applyBorder="1" applyAlignment="1">
      <alignment vertical="center"/>
    </xf>
    <xf numFmtId="167" fontId="17" fillId="2" borderId="0" xfId="0" applyNumberFormat="1" applyFont="1" applyFill="1" applyBorder="1" applyAlignment="1">
      <alignment vertical="center"/>
    </xf>
    <xf numFmtId="0" fontId="34" fillId="2" borderId="9" xfId="1" applyFont="1" applyFill="1" applyBorder="1" applyAlignment="1">
      <alignment horizontal="left" indent="3"/>
    </xf>
    <xf numFmtId="0" fontId="22" fillId="2" borderId="5" xfId="2" applyFont="1" applyFill="1" applyBorder="1" applyAlignment="1">
      <alignment horizontal="left" vertical="center" wrapText="1" indent="2"/>
    </xf>
    <xf numFmtId="0" fontId="37" fillId="2" borderId="5" xfId="0" applyFont="1" applyFill="1" applyBorder="1" applyAlignment="1">
      <alignment vertical="center"/>
    </xf>
    <xf numFmtId="0" fontId="22" fillId="2" borderId="20" xfId="2" applyFont="1" applyFill="1" applyBorder="1" applyAlignment="1">
      <alignment horizontal="left" vertical="center" indent="2"/>
    </xf>
    <xf numFmtId="0" fontId="22" fillId="2" borderId="20" xfId="2" applyFont="1" applyFill="1" applyBorder="1" applyAlignment="1">
      <alignment horizontal="left" vertical="center" wrapText="1" indent="2"/>
    </xf>
    <xf numFmtId="0" fontId="18" fillId="2" borderId="20" xfId="2" applyFont="1" applyFill="1" applyBorder="1" applyAlignment="1">
      <alignment horizontal="center" vertical="center" wrapText="1"/>
    </xf>
    <xf numFmtId="0" fontId="37" fillId="2" borderId="20" xfId="0" applyFont="1" applyFill="1" applyBorder="1" applyAlignment="1">
      <alignment vertical="center"/>
    </xf>
    <xf numFmtId="9" fontId="45" fillId="3" borderId="2" xfId="11" applyFont="1" applyFill="1" applyBorder="1" applyAlignment="1">
      <alignment horizontal="center" vertical="center"/>
    </xf>
    <xf numFmtId="0" fontId="34" fillId="2" borderId="9" xfId="0" applyFont="1" applyFill="1" applyBorder="1" applyAlignment="1"/>
    <xf numFmtId="0" fontId="46" fillId="2" borderId="2" xfId="0" applyNumberFormat="1" applyFont="1" applyFill="1" applyBorder="1" applyAlignment="1">
      <alignment horizontal="center"/>
    </xf>
    <xf numFmtId="0" fontId="22" fillId="2" borderId="0" xfId="2" applyFont="1" applyFill="1" applyBorder="1" applyAlignment="1">
      <alignment horizontal="left" vertical="center" indent="1"/>
    </xf>
    <xf numFmtId="0" fontId="22" fillId="2" borderId="0" xfId="2" applyFont="1" applyFill="1" applyBorder="1" applyAlignment="1">
      <alignment horizontal="left" vertical="center" wrapText="1" indent="1"/>
    </xf>
    <xf numFmtId="168" fontId="35" fillId="2" borderId="0" xfId="0" applyNumberFormat="1" applyFont="1" applyFill="1" applyBorder="1" applyAlignment="1">
      <alignment horizontal="right" vertical="center" indent="1"/>
    </xf>
    <xf numFmtId="0" fontId="19" fillId="2" borderId="0" xfId="1" applyFont="1" applyFill="1" applyBorder="1" applyAlignment="1">
      <alignment horizontal="left" vertical="center" indent="1"/>
    </xf>
    <xf numFmtId="0" fontId="18" fillId="2" borderId="0" xfId="1" applyFont="1" applyFill="1" applyBorder="1" applyAlignment="1">
      <alignment horizontal="left" vertical="center" indent="1"/>
    </xf>
    <xf numFmtId="168" fontId="26" fillId="2" borderId="0" xfId="1" applyNumberFormat="1" applyFont="1" applyFill="1" applyBorder="1" applyAlignment="1">
      <alignment horizontal="left" vertical="center"/>
    </xf>
    <xf numFmtId="168" fontId="28" fillId="2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horizontal="left" vertical="center" indent="1"/>
    </xf>
    <xf numFmtId="168" fontId="18" fillId="2" borderId="0" xfId="2" applyNumberFormat="1" applyFont="1" applyFill="1" applyBorder="1" applyAlignment="1">
      <alignment horizontal="center" vertical="center" wrapText="1"/>
    </xf>
    <xf numFmtId="168" fontId="17" fillId="2" borderId="0" xfId="0" applyNumberFormat="1" applyFont="1" applyFill="1" applyBorder="1" applyAlignment="1">
      <alignment vertical="center"/>
    </xf>
    <xf numFmtId="0" fontId="44" fillId="2" borderId="2" xfId="0" applyNumberFormat="1" applyFont="1" applyFill="1" applyBorder="1" applyAlignment="1">
      <alignment horizontal="left" vertical="center" indent="7"/>
    </xf>
    <xf numFmtId="164" fontId="26" fillId="2" borderId="0" xfId="1" applyNumberFormat="1" applyFont="1" applyFill="1" applyBorder="1" applyAlignment="1">
      <alignment horizontal="left" vertical="center"/>
    </xf>
    <xf numFmtId="0" fontId="34" fillId="2" borderId="13" xfId="1" applyFont="1" applyFill="1" applyBorder="1" applyAlignment="1">
      <alignment horizontal="left" indent="3"/>
    </xf>
    <xf numFmtId="0" fontId="37" fillId="2" borderId="14" xfId="1" applyFont="1" applyFill="1" applyBorder="1" applyAlignment="1">
      <alignment horizontal="left" vertical="center"/>
    </xf>
    <xf numFmtId="164" fontId="26" fillId="2" borderId="14" xfId="1" applyNumberFormat="1" applyFont="1" applyFill="1" applyBorder="1" applyAlignment="1">
      <alignment horizontal="left" vertical="center"/>
    </xf>
    <xf numFmtId="164" fontId="28" fillId="2" borderId="14" xfId="0" applyNumberFormat="1" applyFont="1" applyFill="1" applyBorder="1" applyAlignment="1">
      <alignment vertical="center"/>
    </xf>
    <xf numFmtId="0" fontId="49" fillId="2" borderId="0" xfId="1" applyFont="1" applyFill="1" applyBorder="1" applyAlignment="1">
      <alignment horizontal="left" vertical="center" indent="1"/>
    </xf>
    <xf numFmtId="0" fontId="19" fillId="2" borderId="14" xfId="1" applyFont="1" applyFill="1" applyBorder="1" applyAlignment="1">
      <alignment horizontal="left" vertical="center" indent="1"/>
    </xf>
    <xf numFmtId="0" fontId="18" fillId="2" borderId="14" xfId="1" applyFont="1" applyFill="1" applyBorder="1" applyAlignment="1">
      <alignment horizontal="left" vertical="center" indent="1"/>
    </xf>
    <xf numFmtId="0" fontId="0" fillId="5" borderId="0" xfId="0" applyFill="1" applyAlignment="1">
      <alignment horizontal="left" indent="1"/>
    </xf>
    <xf numFmtId="0" fontId="19" fillId="2" borderId="13" xfId="1" applyFont="1" applyFill="1" applyBorder="1" applyAlignment="1">
      <alignment horizontal="left" indent="2"/>
    </xf>
    <xf numFmtId="0" fontId="0" fillId="5" borderId="7" xfId="0" applyFill="1" applyBorder="1"/>
    <xf numFmtId="0" fontId="38" fillId="5" borderId="7" xfId="0" applyFont="1" applyFill="1" applyBorder="1"/>
    <xf numFmtId="167" fontId="0" fillId="5" borderId="7" xfId="0" applyNumberFormat="1" applyFill="1" applyBorder="1"/>
    <xf numFmtId="0" fontId="0" fillId="5" borderId="0" xfId="0" applyFill="1" applyBorder="1"/>
    <xf numFmtId="0" fontId="0" fillId="5" borderId="0" xfId="0" applyFill="1" applyBorder="1" applyAlignment="1"/>
    <xf numFmtId="164" fontId="0" fillId="5" borderId="0" xfId="0" applyNumberFormat="1" applyFill="1" applyBorder="1"/>
    <xf numFmtId="164" fontId="13" fillId="5" borderId="0" xfId="0" applyNumberFormat="1" applyFont="1" applyFill="1" applyBorder="1"/>
    <xf numFmtId="0" fontId="0" fillId="5" borderId="0" xfId="0" applyFill="1" applyBorder="1" applyAlignment="1">
      <alignment horizontal="center" vertical="center"/>
    </xf>
    <xf numFmtId="0" fontId="0" fillId="5" borderId="0" xfId="0" applyFill="1" applyAlignment="1">
      <alignment horizontal="left" indent="2"/>
    </xf>
    <xf numFmtId="0" fontId="0" fillId="0" borderId="0" xfId="0" applyAlignment="1">
      <alignment horizontal="left" indent="2"/>
    </xf>
    <xf numFmtId="0" fontId="19" fillId="2" borderId="6" xfId="1" applyFont="1" applyFill="1" applyBorder="1" applyAlignment="1">
      <alignment horizontal="left" indent="2"/>
    </xf>
    <xf numFmtId="0" fontId="0" fillId="2" borderId="13" xfId="0" applyFill="1" applyBorder="1"/>
    <xf numFmtId="0" fontId="22" fillId="2" borderId="14" xfId="2" applyFont="1" applyFill="1" applyBorder="1" applyAlignment="1">
      <alignment horizontal="left" vertical="center" indent="2"/>
    </xf>
    <xf numFmtId="0" fontId="22" fillId="2" borderId="14" xfId="2" applyFont="1" applyFill="1" applyBorder="1" applyAlignment="1">
      <alignment horizontal="left" vertical="center" wrapText="1" indent="2"/>
    </xf>
    <xf numFmtId="0" fontId="37" fillId="2" borderId="14" xfId="0" applyFont="1" applyFill="1" applyBorder="1" applyAlignment="1">
      <alignment vertical="center"/>
    </xf>
    <xf numFmtId="168" fontId="18" fillId="2" borderId="14" xfId="2" applyNumberFormat="1" applyFont="1" applyFill="1" applyBorder="1" applyAlignment="1">
      <alignment horizontal="center" vertical="center" wrapText="1"/>
    </xf>
    <xf numFmtId="168" fontId="17" fillId="2" borderId="14" xfId="0" applyNumberFormat="1" applyFont="1" applyFill="1" applyBorder="1" applyAlignment="1">
      <alignment vertical="center"/>
    </xf>
    <xf numFmtId="164" fontId="17" fillId="2" borderId="15" xfId="0" applyNumberFormat="1" applyFont="1" applyFill="1" applyBorder="1" applyAlignment="1">
      <alignment vertical="center"/>
    </xf>
    <xf numFmtId="0" fontId="0" fillId="2" borderId="6" xfId="0" applyFill="1" applyBorder="1" applyAlignment="1"/>
    <xf numFmtId="0" fontId="0" fillId="2" borderId="7" xfId="0" applyFill="1" applyBorder="1"/>
    <xf numFmtId="0" fontId="0" fillId="2" borderId="9" xfId="0" applyFill="1" applyBorder="1" applyAlignment="1"/>
    <xf numFmtId="0" fontId="0" fillId="2" borderId="0" xfId="0" applyFill="1"/>
    <xf numFmtId="0" fontId="44" fillId="2" borderId="2" xfId="0" applyNumberFormat="1" applyFont="1" applyFill="1" applyBorder="1" applyAlignment="1">
      <alignment horizontal="left" vertical="center" indent="1"/>
    </xf>
    <xf numFmtId="9" fontId="45" fillId="2" borderId="2" xfId="11" applyFont="1" applyFill="1" applyBorder="1" applyAlignment="1">
      <alignment horizontal="center" vertical="center"/>
    </xf>
    <xf numFmtId="0" fontId="15" fillId="2" borderId="9" xfId="0" applyFont="1" applyFill="1" applyBorder="1"/>
    <xf numFmtId="0" fontId="14" fillId="2" borderId="6" xfId="6" applyFont="1" applyFill="1" applyBorder="1" applyAlignment="1">
      <alignment vertical="center"/>
    </xf>
    <xf numFmtId="0" fontId="14" fillId="2" borderId="7" xfId="6" applyFont="1" applyFill="1" applyBorder="1" applyAlignment="1">
      <alignment vertical="center"/>
    </xf>
    <xf numFmtId="164" fontId="27" fillId="2" borderId="7" xfId="6" applyNumberFormat="1" applyFont="1" applyFill="1" applyBorder="1" applyAlignment="1">
      <alignment vertical="center"/>
    </xf>
    <xf numFmtId="164" fontId="29" fillId="2" borderId="7" xfId="6" applyNumberFormat="1" applyFont="1" applyFill="1" applyBorder="1" applyAlignment="1">
      <alignment vertical="center"/>
    </xf>
    <xf numFmtId="164" fontId="29" fillId="2" borderId="8" xfId="6" applyNumberFormat="1" applyFont="1" applyFill="1" applyBorder="1" applyAlignment="1">
      <alignment vertical="center"/>
    </xf>
    <xf numFmtId="0" fontId="19" fillId="2" borderId="12" xfId="1" applyFont="1" applyFill="1" applyBorder="1" applyAlignment="1">
      <alignment horizontal="left" indent="2"/>
    </xf>
    <xf numFmtId="0" fontId="0" fillId="2" borderId="7" xfId="0" applyFill="1" applyBorder="1" applyAlignment="1"/>
    <xf numFmtId="0" fontId="0" fillId="2" borderId="0" xfId="0" applyFill="1" applyBorder="1" applyAlignment="1"/>
    <xf numFmtId="0" fontId="19" fillId="2" borderId="0" xfId="1" applyFont="1" applyFill="1" applyBorder="1" applyAlignment="1">
      <alignment horizontal="left" indent="2"/>
    </xf>
    <xf numFmtId="0" fontId="22" fillId="2" borderId="12" xfId="0" applyFont="1" applyFill="1" applyBorder="1" applyAlignment="1">
      <alignment horizontal="left" vertical="center" indent="1"/>
    </xf>
    <xf numFmtId="0" fontId="22" fillId="2" borderId="4" xfId="0" applyFont="1" applyFill="1" applyBorder="1" applyAlignment="1">
      <alignment horizontal="left" vertical="center" indent="1"/>
    </xf>
    <xf numFmtId="0" fontId="36" fillId="2" borderId="4" xfId="0" applyNumberFormat="1" applyFont="1" applyFill="1" applyBorder="1" applyAlignment="1">
      <alignment horizontal="center" vertical="center"/>
    </xf>
    <xf numFmtId="164" fontId="26" fillId="2" borderId="5" xfId="1" applyNumberFormat="1" applyFont="1" applyFill="1" applyBorder="1" applyAlignment="1">
      <alignment horizontal="left"/>
    </xf>
    <xf numFmtId="164" fontId="30" fillId="2" borderId="5" xfId="0" applyNumberFormat="1" applyFont="1" applyFill="1" applyBorder="1"/>
    <xf numFmtId="164" fontId="30" fillId="2" borderId="19" xfId="0" applyNumberFormat="1" applyFont="1" applyFill="1" applyBorder="1"/>
    <xf numFmtId="0" fontId="19" fillId="6" borderId="12" xfId="1" applyFont="1" applyFill="1" applyBorder="1" applyAlignment="1">
      <alignment horizontal="left" vertical="center" indent="2"/>
    </xf>
    <xf numFmtId="0" fontId="21" fillId="2" borderId="13" xfId="1" applyFont="1" applyFill="1" applyBorder="1" applyAlignment="1">
      <alignment horizontal="center" vertical="center" wrapText="1"/>
    </xf>
    <xf numFmtId="0" fontId="21" fillId="2" borderId="14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left" vertical="center" indent="2"/>
    </xf>
    <xf numFmtId="0" fontId="18" fillId="2" borderId="14" xfId="1" applyFont="1" applyFill="1" applyBorder="1" applyAlignment="1">
      <alignment horizontal="left" vertical="center" indent="2"/>
    </xf>
    <xf numFmtId="0" fontId="18" fillId="2" borderId="14" xfId="1" applyFont="1" applyFill="1" applyBorder="1" applyAlignment="1">
      <alignment horizontal="left" vertical="center"/>
    </xf>
    <xf numFmtId="167" fontId="28" fillId="2" borderId="14" xfId="0" applyNumberFormat="1" applyFont="1" applyFill="1" applyBorder="1" applyAlignment="1">
      <alignment vertical="center"/>
    </xf>
    <xf numFmtId="0" fontId="22" fillId="4" borderId="25" xfId="0" applyFont="1" applyFill="1" applyBorder="1" applyAlignment="1">
      <alignment horizontal="left" vertical="center" indent="1"/>
    </xf>
    <xf numFmtId="0" fontId="40" fillId="3" borderId="26" xfId="0" applyFont="1" applyFill="1" applyBorder="1" applyAlignment="1">
      <alignment horizontal="center" vertical="center" wrapText="1"/>
    </xf>
    <xf numFmtId="0" fontId="19" fillId="2" borderId="27" xfId="1" applyFont="1" applyFill="1" applyBorder="1" applyAlignment="1">
      <alignment horizontal="left" indent="2"/>
    </xf>
    <xf numFmtId="0" fontId="0" fillId="0" borderId="28" xfId="0" applyBorder="1" applyAlignment="1"/>
    <xf numFmtId="0" fontId="18" fillId="2" borderId="28" xfId="1" applyFont="1" applyFill="1" applyBorder="1" applyAlignment="1">
      <alignment horizontal="left"/>
    </xf>
    <xf numFmtId="164" fontId="30" fillId="2" borderId="28" xfId="0" applyNumberFormat="1" applyFont="1" applyFill="1" applyBorder="1"/>
    <xf numFmtId="164" fontId="30" fillId="2" borderId="29" xfId="0" applyNumberFormat="1" applyFont="1" applyFill="1" applyBorder="1"/>
    <xf numFmtId="10" fontId="0" fillId="5" borderId="0" xfId="11" applyNumberFormat="1" applyFont="1" applyFill="1"/>
    <xf numFmtId="0" fontId="53" fillId="2" borderId="2" xfId="0" applyNumberFormat="1" applyFont="1" applyFill="1" applyBorder="1" applyAlignment="1">
      <alignment horizontal="left" vertical="center" indent="1"/>
    </xf>
    <xf numFmtId="0" fontId="46" fillId="2" borderId="2" xfId="0" applyNumberFormat="1" applyFont="1" applyFill="1" applyBorder="1" applyAlignment="1">
      <alignment horizontal="right"/>
    </xf>
    <xf numFmtId="174" fontId="47" fillId="3" borderId="2" xfId="11" applyNumberFormat="1" applyFont="1" applyFill="1" applyBorder="1" applyAlignment="1">
      <alignment horizontal="center" vertical="center"/>
    </xf>
    <xf numFmtId="167" fontId="0" fillId="5" borderId="0" xfId="0" applyNumberFormat="1" applyFill="1"/>
    <xf numFmtId="0" fontId="32" fillId="2" borderId="0" xfId="1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center"/>
    </xf>
    <xf numFmtId="0" fontId="18" fillId="2" borderId="0" xfId="2" applyFont="1" applyFill="1" applyBorder="1" applyAlignment="1">
      <alignment horizontal="center" vertical="center"/>
    </xf>
    <xf numFmtId="167" fontId="28" fillId="2" borderId="15" xfId="0" applyNumberFormat="1" applyFont="1" applyFill="1" applyBorder="1" applyAlignment="1">
      <alignment vertical="center"/>
    </xf>
    <xf numFmtId="0" fontId="19" fillId="2" borderId="14" xfId="1" applyFont="1" applyFill="1" applyBorder="1" applyAlignment="1">
      <alignment horizontal="left" indent="2"/>
    </xf>
    <xf numFmtId="167" fontId="27" fillId="7" borderId="22" xfId="0" applyNumberFormat="1" applyFont="1" applyFill="1" applyBorder="1" applyAlignment="1">
      <alignment horizontal="right" vertical="center" indent="1"/>
    </xf>
    <xf numFmtId="9" fontId="27" fillId="8" borderId="4" xfId="11" applyFont="1" applyFill="1" applyBorder="1" applyAlignment="1">
      <alignment horizontal="center" vertical="center"/>
    </xf>
    <xf numFmtId="169" fontId="27" fillId="7" borderId="1" xfId="0" applyNumberFormat="1" applyFont="1" applyFill="1" applyBorder="1" applyAlignment="1">
      <alignment horizontal="right" vertical="center"/>
    </xf>
    <xf numFmtId="167" fontId="27" fillId="7" borderId="17" xfId="0" applyNumberFormat="1" applyFont="1" applyFill="1" applyBorder="1" applyAlignment="1">
      <alignment horizontal="right" vertical="center" indent="1"/>
    </xf>
    <xf numFmtId="167" fontId="26" fillId="0" borderId="17" xfId="0" applyNumberFormat="1" applyFont="1" applyFill="1" applyBorder="1" applyAlignment="1">
      <alignment horizontal="right" vertical="center" indent="1"/>
    </xf>
    <xf numFmtId="0" fontId="36" fillId="7" borderId="1" xfId="0" applyNumberFormat="1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vertical="center" indent="1"/>
    </xf>
    <xf numFmtId="167" fontId="17" fillId="2" borderId="10" xfId="0" applyNumberFormat="1" applyFont="1" applyFill="1" applyBorder="1" applyAlignment="1">
      <alignment vertical="center"/>
    </xf>
    <xf numFmtId="0" fontId="22" fillId="0" borderId="25" xfId="0" applyFont="1" applyFill="1" applyBorder="1" applyAlignment="1">
      <alignment horizontal="left" vertical="center" indent="1"/>
    </xf>
    <xf numFmtId="164" fontId="17" fillId="2" borderId="31" xfId="0" applyNumberFormat="1" applyFont="1" applyFill="1" applyBorder="1" applyAlignment="1">
      <alignment vertical="center"/>
    </xf>
    <xf numFmtId="0" fontId="40" fillId="2" borderId="2" xfId="0" applyFont="1" applyFill="1" applyBorder="1" applyAlignment="1">
      <alignment horizontal="center" vertical="center" wrapText="1"/>
    </xf>
    <xf numFmtId="0" fontId="0" fillId="0" borderId="0" xfId="0" applyBorder="1" applyAlignment="1"/>
    <xf numFmtId="167" fontId="55" fillId="7" borderId="22" xfId="0" applyNumberFormat="1" applyFont="1" applyFill="1" applyBorder="1" applyAlignment="1">
      <alignment horizontal="right" vertical="center" indent="1"/>
    </xf>
    <xf numFmtId="175" fontId="27" fillId="8" borderId="4" xfId="11" applyNumberFormat="1" applyFont="1" applyFill="1" applyBorder="1" applyAlignment="1">
      <alignment horizontal="center" vertical="center"/>
    </xf>
    <xf numFmtId="167" fontId="26" fillId="2" borderId="17" xfId="0" applyNumberFormat="1" applyFont="1" applyFill="1" applyBorder="1" applyAlignment="1">
      <alignment horizontal="right" vertical="center" indent="1"/>
    </xf>
    <xf numFmtId="0" fontId="23" fillId="0" borderId="1" xfId="0" applyFont="1" applyFill="1" applyBorder="1" applyAlignment="1">
      <alignment horizontal="center" vertical="center"/>
    </xf>
    <xf numFmtId="0" fontId="56" fillId="2" borderId="32" xfId="0" applyFont="1" applyFill="1" applyBorder="1" applyAlignment="1">
      <alignment horizontal="center" vertical="center"/>
    </xf>
    <xf numFmtId="167" fontId="55" fillId="2" borderId="10" xfId="0" applyNumberFormat="1" applyFont="1" applyFill="1" applyBorder="1" applyAlignment="1">
      <alignment vertical="center"/>
    </xf>
    <xf numFmtId="167" fontId="57" fillId="2" borderId="10" xfId="0" applyNumberFormat="1" applyFont="1" applyFill="1" applyBorder="1" applyAlignment="1">
      <alignment vertical="center"/>
    </xf>
    <xf numFmtId="164" fontId="28" fillId="2" borderId="31" xfId="0" applyNumberFormat="1" applyFont="1" applyFill="1" applyBorder="1" applyAlignment="1">
      <alignment vertical="center"/>
    </xf>
    <xf numFmtId="0" fontId="34" fillId="2" borderId="0" xfId="1" applyFont="1" applyFill="1" applyBorder="1" applyAlignment="1">
      <alignment horizontal="left" indent="3"/>
    </xf>
    <xf numFmtId="0" fontId="58" fillId="2" borderId="0" xfId="1" applyFont="1" applyFill="1" applyBorder="1" applyAlignment="1">
      <alignment horizontal="left" vertical="center" indent="2"/>
    </xf>
    <xf numFmtId="167" fontId="55" fillId="2" borderId="21" xfId="0" applyNumberFormat="1" applyFont="1" applyFill="1" applyBorder="1" applyAlignment="1">
      <alignment vertical="center"/>
    </xf>
    <xf numFmtId="0" fontId="6" fillId="0" borderId="0" xfId="2" applyFont="1" applyFill="1" applyBorder="1" applyAlignment="1">
      <alignment horizontal="center" vertical="center" wrapText="1"/>
    </xf>
    <xf numFmtId="167" fontId="55" fillId="2" borderId="19" xfId="0" applyNumberFormat="1" applyFont="1" applyFill="1" applyBorder="1" applyAlignment="1">
      <alignment vertical="center"/>
    </xf>
    <xf numFmtId="0" fontId="37" fillId="0" borderId="5" xfId="0" applyFont="1" applyFill="1" applyBorder="1" applyAlignment="1">
      <alignment vertical="center"/>
    </xf>
    <xf numFmtId="0" fontId="18" fillId="0" borderId="5" xfId="2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/>
    </xf>
    <xf numFmtId="167" fontId="55" fillId="2" borderId="11" xfId="0" applyNumberFormat="1" applyFont="1" applyFill="1" applyBorder="1" applyAlignment="1">
      <alignment vertical="center"/>
    </xf>
    <xf numFmtId="0" fontId="34" fillId="2" borderId="0" xfId="1" applyFont="1" applyFill="1" applyBorder="1" applyAlignment="1">
      <alignment horizontal="center"/>
    </xf>
    <xf numFmtId="0" fontId="59" fillId="2" borderId="33" xfId="1" applyFont="1" applyFill="1" applyBorder="1" applyAlignment="1">
      <alignment horizontal="left"/>
    </xf>
    <xf numFmtId="167" fontId="55" fillId="2" borderId="10" xfId="0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left" vertical="center" indent="2"/>
    </xf>
    <xf numFmtId="0" fontId="59" fillId="2" borderId="33" xfId="1" applyFont="1" applyFill="1" applyBorder="1" applyAlignment="1">
      <alignment horizontal="left" indent="3"/>
    </xf>
    <xf numFmtId="0" fontId="59" fillId="2" borderId="0" xfId="1" applyFont="1" applyFill="1" applyBorder="1" applyAlignment="1">
      <alignment horizontal="left" indent="3"/>
    </xf>
    <xf numFmtId="0" fontId="23" fillId="2" borderId="1" xfId="0" applyFont="1" applyFill="1" applyBorder="1" applyAlignment="1">
      <alignment horizontal="center" vertical="center"/>
    </xf>
    <xf numFmtId="167" fontId="61" fillId="2" borderId="10" xfId="0" applyNumberFormat="1" applyFont="1" applyFill="1" applyBorder="1" applyAlignment="1">
      <alignment horizontal="right" vertical="center" indent="1"/>
    </xf>
    <xf numFmtId="0" fontId="31" fillId="2" borderId="1" xfId="0" applyFont="1" applyFill="1" applyBorder="1" applyAlignment="1">
      <alignment horizontal="center" vertical="center"/>
    </xf>
    <xf numFmtId="0" fontId="62" fillId="9" borderId="2" xfId="0" applyFont="1" applyFill="1" applyBorder="1" applyAlignment="1">
      <alignment horizontal="center" vertical="center" wrapText="1"/>
    </xf>
    <xf numFmtId="0" fontId="42" fillId="8" borderId="2" xfId="0" applyFont="1" applyFill="1" applyBorder="1" applyAlignment="1">
      <alignment horizontal="center" vertical="center" wrapText="1"/>
    </xf>
    <xf numFmtId="0" fontId="42" fillId="7" borderId="2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top" wrapText="1"/>
    </xf>
    <xf numFmtId="0" fontId="39" fillId="7" borderId="2" xfId="1" applyFont="1" applyFill="1" applyBorder="1" applyAlignment="1">
      <alignment horizontal="center" vertical="center" wrapText="1"/>
    </xf>
    <xf numFmtId="0" fontId="25" fillId="2" borderId="2" xfId="1" applyFont="1" applyFill="1" applyBorder="1" applyAlignment="1">
      <alignment horizontal="center" vertical="center" wrapText="1"/>
    </xf>
    <xf numFmtId="0" fontId="32" fillId="2" borderId="14" xfId="1" applyFont="1" applyFill="1" applyBorder="1" applyAlignment="1">
      <alignment horizontal="left" vertical="center"/>
    </xf>
    <xf numFmtId="0" fontId="32" fillId="2" borderId="13" xfId="1" applyFont="1" applyFill="1" applyBorder="1" applyAlignment="1">
      <alignment horizontal="left" vertical="center"/>
    </xf>
    <xf numFmtId="164" fontId="15" fillId="2" borderId="10" xfId="0" applyNumberFormat="1" applyFont="1" applyFill="1" applyBorder="1"/>
    <xf numFmtId="0" fontId="63" fillId="0" borderId="0" xfId="2" applyFont="1" applyFill="1" applyBorder="1" applyAlignment="1">
      <alignment horizontal="center" vertical="center" wrapText="1"/>
    </xf>
    <xf numFmtId="0" fontId="0" fillId="0" borderId="0" xfId="0" applyBorder="1"/>
    <xf numFmtId="164" fontId="15" fillId="2" borderId="8" xfId="0" applyNumberFormat="1" applyFont="1" applyFill="1" applyBorder="1"/>
    <xf numFmtId="0" fontId="18" fillId="2" borderId="14" xfId="1" applyFont="1" applyFill="1" applyBorder="1" applyAlignment="1">
      <alignment horizontal="left"/>
    </xf>
    <xf numFmtId="0" fontId="64" fillId="2" borderId="0" xfId="1" applyFont="1" applyFill="1" applyBorder="1" applyAlignment="1">
      <alignment horizontal="left" indent="2"/>
    </xf>
    <xf numFmtId="164" fontId="26" fillId="2" borderId="14" xfId="1" applyNumberFormat="1" applyFont="1" applyFill="1" applyBorder="1" applyAlignment="1">
      <alignment horizontal="left"/>
    </xf>
    <xf numFmtId="164" fontId="26" fillId="2" borderId="31" xfId="1" applyNumberFormat="1" applyFont="1" applyFill="1" applyBorder="1" applyAlignment="1">
      <alignment horizontal="left"/>
    </xf>
    <xf numFmtId="167" fontId="26" fillId="2" borderId="1" xfId="0" applyNumberFormat="1" applyFont="1" applyFill="1" applyBorder="1" applyAlignment="1">
      <alignment horizontal="right" vertical="center" indent="1"/>
    </xf>
    <xf numFmtId="0" fontId="42" fillId="7" borderId="18" xfId="0" applyFont="1" applyFill="1" applyBorder="1" applyAlignment="1">
      <alignment horizontal="center" vertical="top" wrapText="1"/>
    </xf>
    <xf numFmtId="0" fontId="0" fillId="2" borderId="10" xfId="0" applyFill="1" applyBorder="1"/>
    <xf numFmtId="0" fontId="64" fillId="7" borderId="30" xfId="1" applyFont="1" applyFill="1" applyBorder="1" applyAlignment="1">
      <alignment horizontal="left" vertical="center" indent="1"/>
    </xf>
    <xf numFmtId="169" fontId="27" fillId="7" borderId="22" xfId="0" applyNumberFormat="1" applyFont="1" applyFill="1" applyBorder="1" applyAlignment="1">
      <alignment horizontal="right" vertical="center"/>
    </xf>
    <xf numFmtId="0" fontId="64" fillId="2" borderId="9" xfId="1" applyFont="1" applyFill="1" applyBorder="1" applyAlignment="1">
      <alignment horizontal="left" indent="2"/>
    </xf>
    <xf numFmtId="167" fontId="26" fillId="0" borderId="1" xfId="0" applyNumberFormat="1" applyFont="1" applyFill="1" applyBorder="1" applyAlignment="1">
      <alignment horizontal="right" vertical="center" indent="1"/>
    </xf>
    <xf numFmtId="0" fontId="18" fillId="2" borderId="7" xfId="1" applyFont="1" applyFill="1" applyBorder="1" applyAlignment="1">
      <alignment horizontal="left"/>
    </xf>
    <xf numFmtId="164" fontId="26" fillId="2" borderId="7" xfId="1" applyNumberFormat="1" applyFont="1" applyFill="1" applyBorder="1" applyAlignment="1">
      <alignment horizontal="left"/>
    </xf>
    <xf numFmtId="164" fontId="0" fillId="0" borderId="0" xfId="0" applyNumberFormat="1" applyBorder="1"/>
    <xf numFmtId="0" fontId="40" fillId="3" borderId="34" xfId="0" applyFont="1" applyFill="1" applyBorder="1" applyAlignment="1">
      <alignment horizontal="center" vertical="center" wrapText="1"/>
    </xf>
    <xf numFmtId="0" fontId="0" fillId="5" borderId="0" xfId="0" applyNumberFormat="1" applyFill="1"/>
    <xf numFmtId="0" fontId="19" fillId="2" borderId="35" xfId="1" applyFont="1" applyFill="1" applyBorder="1" applyAlignment="1">
      <alignment horizontal="left" indent="2"/>
    </xf>
    <xf numFmtId="0" fontId="0" fillId="0" borderId="14" xfId="0" applyBorder="1" applyAlignment="1"/>
    <xf numFmtId="0" fontId="26" fillId="2" borderId="2" xfId="0" applyFont="1" applyFill="1" applyBorder="1" applyAlignment="1">
      <alignment horizontal="center" vertical="top" wrapText="1"/>
    </xf>
    <xf numFmtId="0" fontId="42" fillId="7" borderId="2" xfId="0" applyFont="1" applyFill="1" applyBorder="1" applyAlignment="1">
      <alignment horizontal="center" vertical="top" wrapText="1"/>
    </xf>
    <xf numFmtId="0" fontId="29" fillId="8" borderId="2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indent="1"/>
    </xf>
    <xf numFmtId="0" fontId="56" fillId="2" borderId="0" xfId="0" applyFont="1" applyFill="1" applyBorder="1" applyAlignment="1">
      <alignment horizontal="center" vertical="center"/>
    </xf>
    <xf numFmtId="164" fontId="26" fillId="2" borderId="10" xfId="1" applyNumberFormat="1" applyFont="1" applyFill="1" applyBorder="1" applyAlignment="1">
      <alignment horizontal="left" vertical="center"/>
    </xf>
    <xf numFmtId="164" fontId="26" fillId="2" borderId="15" xfId="1" applyNumberFormat="1" applyFont="1" applyFill="1" applyBorder="1" applyAlignment="1">
      <alignment horizontal="left" vertical="center"/>
    </xf>
    <xf numFmtId="164" fontId="26" fillId="2" borderId="8" xfId="1" applyNumberFormat="1" applyFont="1" applyFill="1" applyBorder="1" applyAlignment="1">
      <alignment horizontal="left"/>
    </xf>
    <xf numFmtId="164" fontId="26" fillId="2" borderId="10" xfId="1" applyNumberFormat="1" applyFont="1" applyFill="1" applyBorder="1" applyAlignment="1">
      <alignment horizontal="left"/>
    </xf>
    <xf numFmtId="165" fontId="0" fillId="5" borderId="0" xfId="0" applyNumberFormat="1" applyFill="1" applyBorder="1"/>
    <xf numFmtId="164" fontId="26" fillId="2" borderId="15" xfId="1" applyNumberFormat="1" applyFont="1" applyFill="1" applyBorder="1" applyAlignment="1">
      <alignment horizontal="left"/>
    </xf>
    <xf numFmtId="164" fontId="27" fillId="2" borderId="8" xfId="6" applyNumberFormat="1" applyFont="1" applyFill="1" applyBorder="1" applyAlignment="1">
      <alignment vertical="center"/>
    </xf>
    <xf numFmtId="0" fontId="39" fillId="7" borderId="23" xfId="1" applyFont="1" applyFill="1" applyBorder="1" applyAlignment="1">
      <alignment horizontal="center" vertical="center" wrapText="1"/>
    </xf>
    <xf numFmtId="0" fontId="26" fillId="2" borderId="18" xfId="0" applyFont="1" applyFill="1" applyBorder="1" applyAlignment="1">
      <alignment horizontal="center" vertical="top" wrapText="1"/>
    </xf>
    <xf numFmtId="0" fontId="42" fillId="7" borderId="24" xfId="0" applyFont="1" applyFill="1" applyBorder="1" applyAlignment="1">
      <alignment horizontal="center" vertical="top" wrapText="1"/>
    </xf>
    <xf numFmtId="167" fontId="26" fillId="2" borderId="17" xfId="0" applyNumberFormat="1" applyFont="1" applyFill="1" applyBorder="1" applyAlignment="1">
      <alignment horizontal="center" vertical="center" wrapText="1"/>
    </xf>
    <xf numFmtId="167" fontId="27" fillId="7" borderId="17" xfId="0" applyNumberFormat="1" applyFont="1" applyFill="1" applyBorder="1" applyAlignment="1">
      <alignment horizontal="right" vertical="center" wrapText="1" indent="1"/>
    </xf>
    <xf numFmtId="0" fontId="37" fillId="2" borderId="10" xfId="1" applyFont="1" applyFill="1" applyBorder="1" applyAlignment="1">
      <alignment horizontal="left" vertical="center"/>
    </xf>
    <xf numFmtId="164" fontId="27" fillId="2" borderId="10" xfId="6" applyNumberFormat="1" applyFont="1" applyFill="1" applyBorder="1" applyAlignment="1">
      <alignment vertical="center"/>
    </xf>
    <xf numFmtId="164" fontId="27" fillId="2" borderId="14" xfId="6" applyNumberFormat="1" applyFont="1" applyFill="1" applyBorder="1" applyAlignment="1">
      <alignment vertical="center"/>
    </xf>
    <xf numFmtId="0" fontId="37" fillId="2" borderId="15" xfId="1" applyFont="1" applyFill="1" applyBorder="1" applyAlignment="1">
      <alignment horizontal="left" vertical="center"/>
    </xf>
    <xf numFmtId="164" fontId="27" fillId="2" borderId="15" xfId="6" applyNumberFormat="1" applyFont="1" applyFill="1" applyBorder="1" applyAlignment="1">
      <alignment vertical="center"/>
    </xf>
    <xf numFmtId="167" fontId="41" fillId="2" borderId="17" xfId="0" applyNumberFormat="1" applyFont="1" applyFill="1" applyBorder="1" applyAlignment="1">
      <alignment horizontal="right" vertical="center" indent="1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0" fontId="46" fillId="5" borderId="9" xfId="1" applyFont="1" applyFill="1" applyBorder="1" applyAlignment="1">
      <alignment horizontal="left" indent="2"/>
    </xf>
    <xf numFmtId="0" fontId="67" fillId="5" borderId="0" xfId="0" applyFont="1" applyFill="1" applyAlignment="1">
      <alignment horizontal="center"/>
    </xf>
    <xf numFmtId="0" fontId="64" fillId="7" borderId="39" xfId="1" applyFont="1" applyFill="1" applyBorder="1" applyAlignment="1">
      <alignment horizontal="left" vertical="center" indent="1"/>
    </xf>
    <xf numFmtId="167" fontId="41" fillId="2" borderId="40" xfId="0" applyNumberFormat="1" applyFont="1" applyFill="1" applyBorder="1" applyAlignment="1">
      <alignment horizontal="right" vertical="center" indent="1"/>
    </xf>
    <xf numFmtId="9" fontId="45" fillId="10" borderId="2" xfId="11" applyFont="1" applyFill="1" applyBorder="1" applyAlignment="1">
      <alignment horizontal="center" vertical="center"/>
    </xf>
    <xf numFmtId="169" fontId="40" fillId="2" borderId="42" xfId="0" applyNumberFormat="1" applyFont="1" applyFill="1" applyBorder="1" applyAlignment="1">
      <alignment horizontal="right" vertical="center"/>
    </xf>
    <xf numFmtId="169" fontId="40" fillId="2" borderId="22" xfId="0" applyNumberFormat="1" applyFont="1" applyFill="1" applyBorder="1" applyAlignment="1">
      <alignment horizontal="right" vertical="center"/>
    </xf>
    <xf numFmtId="169" fontId="40" fillId="2" borderId="41" xfId="0" applyNumberFormat="1" applyFont="1" applyFill="1" applyBorder="1" applyAlignment="1">
      <alignment horizontal="right" vertical="center"/>
    </xf>
    <xf numFmtId="0" fontId="21" fillId="11" borderId="2" xfId="1" applyFont="1" applyFill="1" applyBorder="1" applyAlignment="1">
      <alignment horizontal="center" vertical="center"/>
    </xf>
    <xf numFmtId="0" fontId="46" fillId="11" borderId="4" xfId="1" applyFont="1" applyFill="1" applyBorder="1" applyAlignment="1">
      <alignment horizontal="left" indent="2"/>
    </xf>
    <xf numFmtId="0" fontId="46" fillId="11" borderId="4" xfId="1" applyFont="1" applyFill="1" applyBorder="1" applyAlignment="1">
      <alignment horizontal="left" vertical="center" indent="2"/>
    </xf>
    <xf numFmtId="0" fontId="66" fillId="11" borderId="4" xfId="1" applyFont="1" applyFill="1" applyBorder="1" applyAlignment="1">
      <alignment horizontal="left" vertical="center" indent="2"/>
    </xf>
    <xf numFmtId="0" fontId="66" fillId="11" borderId="4" xfId="1" applyFont="1" applyFill="1" applyBorder="1" applyAlignment="1">
      <alignment horizontal="left" vertical="center"/>
    </xf>
    <xf numFmtId="164" fontId="66" fillId="11" borderId="4" xfId="1" applyNumberFormat="1" applyFont="1" applyFill="1" applyBorder="1" applyAlignment="1">
      <alignment horizontal="left" vertical="center"/>
    </xf>
    <xf numFmtId="164" fontId="47" fillId="11" borderId="4" xfId="0" applyNumberFormat="1" applyFont="1" applyFill="1" applyBorder="1" applyAlignment="1">
      <alignment vertical="center"/>
    </xf>
    <xf numFmtId="164" fontId="47" fillId="11" borderId="11" xfId="0" applyNumberFormat="1" applyFont="1" applyFill="1" applyBorder="1" applyAlignment="1">
      <alignment vertical="center"/>
    </xf>
    <xf numFmtId="0" fontId="14" fillId="11" borderId="12" xfId="1" applyFont="1" applyFill="1" applyBorder="1" applyAlignment="1">
      <alignment horizontal="left" indent="2"/>
    </xf>
    <xf numFmtId="0" fontId="14" fillId="11" borderId="4" xfId="1" applyFont="1" applyFill="1" applyBorder="1" applyAlignment="1">
      <alignment horizontal="left" indent="2"/>
    </xf>
    <xf numFmtId="0" fontId="14" fillId="11" borderId="4" xfId="1" applyFont="1" applyFill="1" applyBorder="1" applyAlignment="1">
      <alignment horizontal="left" vertical="center" indent="2"/>
    </xf>
    <xf numFmtId="0" fontId="54" fillId="11" borderId="4" xfId="1" applyFont="1" applyFill="1" applyBorder="1" applyAlignment="1">
      <alignment horizontal="left" vertical="center" indent="2"/>
    </xf>
    <xf numFmtId="0" fontId="54" fillId="11" borderId="4" xfId="1" applyFont="1" applyFill="1" applyBorder="1" applyAlignment="1">
      <alignment horizontal="left" vertical="center"/>
    </xf>
    <xf numFmtId="164" fontId="54" fillId="11" borderId="4" xfId="1" applyNumberFormat="1" applyFont="1" applyFill="1" applyBorder="1" applyAlignment="1">
      <alignment horizontal="left" vertical="center"/>
    </xf>
    <xf numFmtId="164" fontId="65" fillId="11" borderId="4" xfId="0" applyNumberFormat="1" applyFont="1" applyFill="1" applyBorder="1" applyAlignment="1">
      <alignment vertical="center"/>
    </xf>
    <xf numFmtId="164" fontId="65" fillId="11" borderId="11" xfId="0" applyNumberFormat="1" applyFont="1" applyFill="1" applyBorder="1" applyAlignment="1">
      <alignment vertical="center"/>
    </xf>
    <xf numFmtId="0" fontId="19" fillId="11" borderId="30" xfId="1" applyFont="1" applyFill="1" applyBorder="1" applyAlignment="1">
      <alignment horizontal="left" vertical="center" indent="1"/>
    </xf>
    <xf numFmtId="0" fontId="17" fillId="11" borderId="30" xfId="1" applyFont="1" applyFill="1" applyBorder="1" applyAlignment="1">
      <alignment horizontal="left" vertical="center" indent="1"/>
    </xf>
    <xf numFmtId="164" fontId="54" fillId="11" borderId="11" xfId="1" applyNumberFormat="1" applyFont="1" applyFill="1" applyBorder="1" applyAlignment="1">
      <alignment horizontal="left" vertical="center"/>
    </xf>
    <xf numFmtId="0" fontId="64" fillId="11" borderId="30" xfId="1" applyFont="1" applyFill="1" applyBorder="1" applyAlignment="1">
      <alignment horizontal="left" vertical="center" indent="1"/>
    </xf>
    <xf numFmtId="0" fontId="22" fillId="11" borderId="25" xfId="0" applyFont="1" applyFill="1" applyBorder="1" applyAlignment="1">
      <alignment horizontal="left" vertical="center" indent="1"/>
    </xf>
    <xf numFmtId="0" fontId="21" fillId="11" borderId="36" xfId="1" applyFont="1" applyFill="1" applyBorder="1" applyAlignment="1">
      <alignment horizontal="center" vertical="center"/>
    </xf>
    <xf numFmtId="0" fontId="21" fillId="11" borderId="23" xfId="1" applyFont="1" applyFill="1" applyBorder="1" applyAlignment="1">
      <alignment horizontal="center" vertical="center"/>
    </xf>
    <xf numFmtId="0" fontId="22" fillId="11" borderId="12" xfId="0" applyFont="1" applyFill="1" applyBorder="1" applyAlignment="1">
      <alignment horizontal="left" vertical="center" indent="1"/>
    </xf>
    <xf numFmtId="0" fontId="22" fillId="11" borderId="3" xfId="0" applyFont="1" applyFill="1" applyBorder="1" applyAlignment="1">
      <alignment horizontal="left" vertical="center" indent="1"/>
    </xf>
    <xf numFmtId="0" fontId="21" fillId="11" borderId="3" xfId="1" applyFont="1" applyFill="1" applyBorder="1" applyAlignment="1">
      <alignment horizontal="center" vertical="center"/>
    </xf>
    <xf numFmtId="0" fontId="50" fillId="11" borderId="25" xfId="0" applyFont="1" applyFill="1" applyBorder="1" applyAlignment="1">
      <alignment horizontal="left" vertical="center" wrapText="1" indent="1"/>
    </xf>
    <xf numFmtId="0" fontId="19" fillId="11" borderId="2" xfId="1" applyFont="1" applyFill="1" applyBorder="1" applyAlignment="1">
      <alignment horizontal="left" vertical="center" indent="2"/>
    </xf>
    <xf numFmtId="0" fontId="54" fillId="11" borderId="11" xfId="1" applyFont="1" applyFill="1" applyBorder="1" applyAlignment="1">
      <alignment horizontal="left" vertical="center"/>
    </xf>
    <xf numFmtId="0" fontId="19" fillId="11" borderId="12" xfId="1" applyFont="1" applyFill="1" applyBorder="1" applyAlignment="1">
      <alignment horizontal="left" vertical="center" indent="2"/>
    </xf>
    <xf numFmtId="0" fontId="22" fillId="11" borderId="4" xfId="2" applyFont="1" applyFill="1" applyBorder="1" applyAlignment="1">
      <alignment horizontal="left" vertical="center" indent="2"/>
    </xf>
    <xf numFmtId="0" fontId="18" fillId="11" borderId="4" xfId="1" applyFont="1" applyFill="1" applyBorder="1" applyAlignment="1">
      <alignment horizontal="left"/>
    </xf>
    <xf numFmtId="164" fontId="26" fillId="11" borderId="4" xfId="1" applyNumberFormat="1" applyFont="1" applyFill="1" applyBorder="1" applyAlignment="1">
      <alignment horizontal="left"/>
    </xf>
    <xf numFmtId="164" fontId="30" fillId="11" borderId="4" xfId="0" applyNumberFormat="1" applyFont="1" applyFill="1" applyBorder="1"/>
    <xf numFmtId="164" fontId="30" fillId="11" borderId="11" xfId="0" applyNumberFormat="1" applyFont="1" applyFill="1" applyBorder="1"/>
    <xf numFmtId="0" fontId="14" fillId="11" borderId="12" xfId="1" applyFont="1" applyFill="1" applyBorder="1" applyAlignment="1">
      <alignment horizontal="left" vertical="center" indent="2"/>
    </xf>
    <xf numFmtId="0" fontId="54" fillId="11" borderId="4" xfId="2" applyFont="1" applyFill="1" applyBorder="1" applyAlignment="1">
      <alignment horizontal="left" vertical="center" indent="2"/>
    </xf>
    <xf numFmtId="0" fontId="54" fillId="11" borderId="4" xfId="1" applyFont="1" applyFill="1" applyBorder="1" applyAlignment="1">
      <alignment horizontal="left"/>
    </xf>
    <xf numFmtId="164" fontId="54" fillId="11" borderId="4" xfId="1" applyNumberFormat="1" applyFont="1" applyFill="1" applyBorder="1" applyAlignment="1">
      <alignment horizontal="left"/>
    </xf>
    <xf numFmtId="164" fontId="65" fillId="11" borderId="4" xfId="0" applyNumberFormat="1" applyFont="1" applyFill="1" applyBorder="1"/>
    <xf numFmtId="164" fontId="65" fillId="11" borderId="11" xfId="0" applyNumberFormat="1" applyFont="1" applyFill="1" applyBorder="1"/>
    <xf numFmtId="0" fontId="19" fillId="11" borderId="37" xfId="1" applyFont="1" applyFill="1" applyBorder="1" applyAlignment="1">
      <alignment horizontal="left" vertical="center" indent="1"/>
    </xf>
    <xf numFmtId="0" fontId="19" fillId="11" borderId="38" xfId="1" applyFont="1" applyFill="1" applyBorder="1" applyAlignment="1">
      <alignment horizontal="left" vertical="center" indent="1"/>
    </xf>
    <xf numFmtId="0" fontId="64" fillId="11" borderId="39" xfId="1" applyFont="1" applyFill="1" applyBorder="1" applyAlignment="1">
      <alignment horizontal="left" vertical="center" indent="1"/>
    </xf>
  </cellXfs>
  <cellStyles count="131">
    <cellStyle name="_x0007_" xfId="9"/>
    <cellStyle name="_x0007_ 2" xfId="16"/>
    <cellStyle name="_x0007_ 2 2" xfId="58"/>
    <cellStyle name="_x0007_ 3" xfId="17"/>
    <cellStyle name="_x0007_ 3 2" xfId="59"/>
    <cellStyle name="_x0007_ 4" xfId="18"/>
    <cellStyle name="_x0007_ 4 2" xfId="60"/>
    <cellStyle name="_x0007_ 5" xfId="57"/>
    <cellStyle name="_x0007__Kentatsu_Line-up_2011_12.10.10" xfId="4"/>
    <cellStyle name="_Split" xfId="8"/>
    <cellStyle name="_Split 2" xfId="61"/>
    <cellStyle name="_Лист1" xfId="19"/>
    <cellStyle name="_Лист1 2" xfId="62"/>
    <cellStyle name="Обычный" xfId="0" builtinId="0"/>
    <cellStyle name="Обычный 10" xfId="56"/>
    <cellStyle name="Обычный 10 2" xfId="126"/>
    <cellStyle name="Обычный 11" xfId="99"/>
    <cellStyle name="Обычный 11 2" xfId="129"/>
    <cellStyle name="Обычный 12" xfId="103"/>
    <cellStyle name="Обычный 12 2" xfId="130"/>
    <cellStyle name="Обычный 13" xfId="12"/>
    <cellStyle name="Обычный 14" xfId="116"/>
    <cellStyle name="Обычный 2" xfId="5"/>
    <cellStyle name="Обычный 2 2" xfId="6"/>
    <cellStyle name="Обычный 2 2 2" xfId="37"/>
    <cellStyle name="Обычный 2 2 3" xfId="90"/>
    <cellStyle name="Обычный 2 2 4" xfId="20"/>
    <cellStyle name="Обычный 2 3" xfId="63"/>
    <cellStyle name="Обычный 3" xfId="7"/>
    <cellStyle name="Обычный 3 2" xfId="36"/>
    <cellStyle name="Обычный 3 2 2" xfId="120"/>
    <cellStyle name="Обычный 3 3" xfId="64"/>
    <cellStyle name="Обычный 3 4" xfId="21"/>
    <cellStyle name="Обычный 4" xfId="10"/>
    <cellStyle name="Обычный 4 2" xfId="44"/>
    <cellStyle name="Обычный 4 2 2" xfId="122"/>
    <cellStyle name="Обычный 4 3" xfId="65"/>
    <cellStyle name="Обычный 4 4" xfId="22"/>
    <cellStyle name="Обычный 5" xfId="1"/>
    <cellStyle name="Обычный 5 2" xfId="66"/>
    <cellStyle name="Обычный 6" xfId="13"/>
    <cellStyle name="Обычный 6 2" xfId="23"/>
    <cellStyle name="Обычный 6 2 2" xfId="79"/>
    <cellStyle name="Обычный 6 3" xfId="67"/>
    <cellStyle name="Обычный 6 4" xfId="117"/>
    <cellStyle name="Обычный 7" xfId="24"/>
    <cellStyle name="Обычный 7 2" xfId="68"/>
    <cellStyle name="Обычный 8" xfId="31"/>
    <cellStyle name="Обычный 8 2" xfId="75"/>
    <cellStyle name="Обычный 9" xfId="15"/>
    <cellStyle name="Обычный 9 2" xfId="82"/>
    <cellStyle name="Обычный 9 2 2" xfId="127"/>
    <cellStyle name="Обычный 9 3" xfId="119"/>
    <cellStyle name="Процентный" xfId="11" builtinId="5"/>
    <cellStyle name="Процентный 2" xfId="25"/>
    <cellStyle name="Процентный 2 2" xfId="47"/>
    <cellStyle name="Процентный 2 2 2" xfId="124"/>
    <cellStyle name="Процентный 3" xfId="40"/>
    <cellStyle name="Процентный 4" xfId="115"/>
    <cellStyle name="Процентный 5" xfId="55"/>
    <cellStyle name="Процентный 6" xfId="125"/>
    <cellStyle name="Стиль 1" xfId="2"/>
    <cellStyle name="Стиль 1 2" xfId="26"/>
    <cellStyle name="Стиль 1 2 2" xfId="70"/>
    <cellStyle name="Стиль 1 3" xfId="3"/>
    <cellStyle name="Стиль 1 3 2" xfId="71"/>
    <cellStyle name="Стиль 1 4" xfId="27"/>
    <cellStyle name="Стиль 1 4 2" xfId="80"/>
    <cellStyle name="Стиль 1 4 3" xfId="72"/>
    <cellStyle name="Стиль 1 5" xfId="69"/>
    <cellStyle name="Финансовый [0] 2" xfId="35"/>
    <cellStyle name="Финансовый 10" xfId="50"/>
    <cellStyle name="Финансовый 11" xfId="39"/>
    <cellStyle name="Финансовый 12" xfId="51"/>
    <cellStyle name="Финансовый 13" xfId="53"/>
    <cellStyle name="Финансовый 14" xfId="52"/>
    <cellStyle name="Финансовый 15" xfId="54"/>
    <cellStyle name="Финансовый 2" xfId="28"/>
    <cellStyle name="Финансовый 2 2" xfId="43"/>
    <cellStyle name="Финансовый 2 2 2" xfId="121"/>
    <cellStyle name="Финансовый 3" xfId="38"/>
    <cellStyle name="Финансовый 3 2" xfId="45"/>
    <cellStyle name="Финансовый 3 2 2" xfId="123"/>
    <cellStyle name="Финансовый 4" xfId="14"/>
    <cellStyle name="Финансовый 4 2" xfId="118"/>
    <cellStyle name="Финансовый 5" xfId="41"/>
    <cellStyle name="Финансовый 6" xfId="42"/>
    <cellStyle name="Финансовый 7" xfId="46"/>
    <cellStyle name="Финансовый 8" xfId="49"/>
    <cellStyle name="Финансовый 9" xfId="48"/>
    <cellStyle name="千位分隔 2" xfId="94"/>
    <cellStyle name="千位分隔 2 2" xfId="111"/>
    <cellStyle name="常规 10" xfId="89"/>
    <cellStyle name="常规 10 2" xfId="107"/>
    <cellStyle name="常规 2" xfId="29"/>
    <cellStyle name="常规 2 2" xfId="34"/>
    <cellStyle name="常规 2 2 2" xfId="87"/>
    <cellStyle name="常规 2 2 3" xfId="78"/>
    <cellStyle name="常规 2 2 4" xfId="102"/>
    <cellStyle name="常规 2 3" xfId="88"/>
    <cellStyle name="常规 2 3 2" xfId="106"/>
    <cellStyle name="常规 2 4" xfId="92"/>
    <cellStyle name="常规 2 4 2" xfId="109"/>
    <cellStyle name="常规 2 5" xfId="91"/>
    <cellStyle name="常规 2 54 18" xfId="32"/>
    <cellStyle name="常规 2 54 18 2" xfId="33"/>
    <cellStyle name="常规 2 54 18 2 2" xfId="77"/>
    <cellStyle name="常规 2 54 18 3" xfId="76"/>
    <cellStyle name="常规 2 6" xfId="73"/>
    <cellStyle name="常规 20 7" xfId="98"/>
    <cellStyle name="常规 3" xfId="81"/>
    <cellStyle name="常规 3 2" xfId="86"/>
    <cellStyle name="常规 3 2 2" xfId="101"/>
    <cellStyle name="常规 3 3" xfId="93"/>
    <cellStyle name="常规 3 4" xfId="110"/>
    <cellStyle name="常规 3 6 2" xfId="84"/>
    <cellStyle name="常规 3 6 2 2" xfId="100"/>
    <cellStyle name="常规 3 6 2 3" xfId="128"/>
    <cellStyle name="常规 4" xfId="95"/>
    <cellStyle name="常规 4 2" xfId="96"/>
    <cellStyle name="常规 4 2 2" xfId="113"/>
    <cellStyle name="常规 4 3" xfId="112"/>
    <cellStyle name="常规 5" xfId="97"/>
    <cellStyle name="常规 5 2" xfId="85"/>
    <cellStyle name="常规 5 2 2" xfId="104"/>
    <cellStyle name="常规 5 3" xfId="114"/>
    <cellStyle name="常规_07年商用型谱8。8" xfId="108"/>
    <cellStyle name="样式 1" xfId="30"/>
    <cellStyle name="样式 1 2" xfId="74"/>
    <cellStyle name="百分比 2" xfId="83"/>
    <cellStyle name="百分比 2 2" xfId="105"/>
  </cellStyles>
  <dxfs count="103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 сводной таблицы 1" table="0" count="5">
      <tableStyleElement type="wholeTable" dxfId="102"/>
      <tableStyleElement type="firstColumnStripe" dxfId="101"/>
      <tableStyleElement type="firstSubtotalColumn" dxfId="100"/>
      <tableStyleElement type="firstSubtotalRow" dxfId="99"/>
      <tableStyleElement type="secondSubtotalRow" dxfId="98"/>
    </tableStyle>
  </tableStyles>
  <colors>
    <mruColors>
      <color rgb="FFFFF0C8"/>
      <color rgb="FF66CCFF"/>
      <color rgb="FF3399FF"/>
      <color rgb="FFFFFFCC"/>
      <color rgb="FF0000CC"/>
      <color rgb="FF0033CC"/>
      <color rgb="FFFF00FF"/>
      <color rgb="FFCBFFBD"/>
      <color rgb="FF8CF8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19.png"/><Relationship Id="rId5" Type="http://schemas.openxmlformats.org/officeDocument/2006/relationships/image" Target="../media/image22.jpg"/><Relationship Id="rId4" Type="http://schemas.openxmlformats.org/officeDocument/2006/relationships/image" Target="../media/image2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g"/><Relationship Id="rId13" Type="http://schemas.openxmlformats.org/officeDocument/2006/relationships/image" Target="../media/image31.png"/><Relationship Id="rId3" Type="http://schemas.openxmlformats.org/officeDocument/2006/relationships/image" Target="../media/image21.jpg"/><Relationship Id="rId7" Type="http://schemas.openxmlformats.org/officeDocument/2006/relationships/image" Target="../media/image22.jpg"/><Relationship Id="rId12" Type="http://schemas.openxmlformats.org/officeDocument/2006/relationships/image" Target="../media/image30.jpeg"/><Relationship Id="rId2" Type="http://schemas.openxmlformats.org/officeDocument/2006/relationships/image" Target="../media/image23.jpg"/><Relationship Id="rId1" Type="http://schemas.openxmlformats.org/officeDocument/2006/relationships/image" Target="../media/image1.jpeg"/><Relationship Id="rId6" Type="http://schemas.openxmlformats.org/officeDocument/2006/relationships/image" Target="../media/image25.jpg"/><Relationship Id="rId11" Type="http://schemas.openxmlformats.org/officeDocument/2006/relationships/image" Target="../media/image29.jpg"/><Relationship Id="rId5" Type="http://schemas.openxmlformats.org/officeDocument/2006/relationships/image" Target="../media/image24.jpg"/><Relationship Id="rId15" Type="http://schemas.openxmlformats.org/officeDocument/2006/relationships/image" Target="../media/image19.png"/><Relationship Id="rId10" Type="http://schemas.openxmlformats.org/officeDocument/2006/relationships/image" Target="../media/image28.jpg"/><Relationship Id="rId4" Type="http://schemas.openxmlformats.org/officeDocument/2006/relationships/image" Target="../media/image5.jpg"/><Relationship Id="rId9" Type="http://schemas.openxmlformats.org/officeDocument/2006/relationships/image" Target="../media/image27.jpg"/><Relationship Id="rId14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2" Type="http://schemas.openxmlformats.org/officeDocument/2006/relationships/image" Target="../media/image33.jpg"/><Relationship Id="rId16" Type="http://schemas.openxmlformats.org/officeDocument/2006/relationships/image" Target="../media/image19.png"/><Relationship Id="rId1" Type="http://schemas.openxmlformats.org/officeDocument/2006/relationships/image" Target="../media/image1.jpe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10" Type="http://schemas.openxmlformats.org/officeDocument/2006/relationships/image" Target="../media/image41.emf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19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2" Type="http://schemas.openxmlformats.org/officeDocument/2006/relationships/image" Target="../media/image47.png"/><Relationship Id="rId1" Type="http://schemas.openxmlformats.org/officeDocument/2006/relationships/image" Target="../media/image1.jpe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5" Type="http://schemas.openxmlformats.org/officeDocument/2006/relationships/image" Target="../media/image50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2" Type="http://schemas.openxmlformats.org/officeDocument/2006/relationships/image" Target="../media/image58.png"/><Relationship Id="rId1" Type="http://schemas.openxmlformats.org/officeDocument/2006/relationships/image" Target="../media/image1.jpe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10" Type="http://schemas.openxmlformats.org/officeDocument/2006/relationships/image" Target="../media/image19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1259423</xdr:colOff>
      <xdr:row>7</xdr:row>
      <xdr:rowOff>165191</xdr:rowOff>
    </xdr:from>
    <xdr:ext cx="2116663" cy="307498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123" y="1498691"/>
          <a:ext cx="2116663" cy="307498"/>
        </a:xfrm>
        <a:prstGeom prst="rect">
          <a:avLst/>
        </a:prstGeom>
      </xdr:spPr>
    </xdr:pic>
    <xdr:clientData/>
  </xdr:oneCellAnchor>
  <xdr:oneCellAnchor>
    <xdr:from>
      <xdr:col>1</xdr:col>
      <xdr:colOff>153582</xdr:colOff>
      <xdr:row>11</xdr:row>
      <xdr:rowOff>45055</xdr:rowOff>
    </xdr:from>
    <xdr:ext cx="2016410" cy="1523768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82" y="2140555"/>
          <a:ext cx="2016410" cy="1523768"/>
        </a:xfrm>
        <a:prstGeom prst="rect">
          <a:avLst/>
        </a:prstGeom>
      </xdr:spPr>
    </xdr:pic>
    <xdr:clientData/>
  </xdr:oneCellAnchor>
  <xdr:oneCellAnchor>
    <xdr:from>
      <xdr:col>1</xdr:col>
      <xdr:colOff>2320232</xdr:colOff>
      <xdr:row>10</xdr:row>
      <xdr:rowOff>97878</xdr:rowOff>
    </xdr:from>
    <xdr:ext cx="2222501" cy="74098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32" y="2002878"/>
          <a:ext cx="2222501" cy="740982"/>
        </a:xfrm>
        <a:prstGeom prst="rect">
          <a:avLst/>
        </a:prstGeom>
      </xdr:spPr>
    </xdr:pic>
    <xdr:clientData/>
  </xdr:oneCellAnchor>
  <xdr:oneCellAnchor>
    <xdr:from>
      <xdr:col>1</xdr:col>
      <xdr:colOff>2375631</xdr:colOff>
      <xdr:row>14</xdr:row>
      <xdr:rowOff>252718</xdr:rowOff>
    </xdr:from>
    <xdr:ext cx="2190766" cy="717176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84" y="3726542"/>
          <a:ext cx="2190766" cy="717176"/>
        </a:xfrm>
        <a:prstGeom prst="rect">
          <a:avLst/>
        </a:prstGeom>
      </xdr:spPr>
    </xdr:pic>
    <xdr:clientData/>
  </xdr:oneCellAnchor>
  <xdr:oneCellAnchor>
    <xdr:from>
      <xdr:col>1</xdr:col>
      <xdr:colOff>1344079</xdr:colOff>
      <xdr:row>23</xdr:row>
      <xdr:rowOff>31751</xdr:rowOff>
    </xdr:from>
    <xdr:ext cx="2020134" cy="1612102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3779" y="4413251"/>
          <a:ext cx="2020134" cy="1612102"/>
        </a:xfrm>
        <a:prstGeom prst="rect">
          <a:avLst/>
        </a:prstGeom>
      </xdr:spPr>
    </xdr:pic>
    <xdr:clientData/>
  </xdr:oneCellAnchor>
  <xdr:oneCellAnchor>
    <xdr:from>
      <xdr:col>1</xdr:col>
      <xdr:colOff>521640</xdr:colOff>
      <xdr:row>33</xdr:row>
      <xdr:rowOff>3659</xdr:rowOff>
    </xdr:from>
    <xdr:ext cx="3457694" cy="1149303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340" y="6290159"/>
          <a:ext cx="3457694" cy="1149303"/>
        </a:xfrm>
        <a:prstGeom prst="rect">
          <a:avLst/>
        </a:prstGeom>
      </xdr:spPr>
    </xdr:pic>
    <xdr:clientData/>
  </xdr:oneCellAnchor>
  <xdr:oneCellAnchor>
    <xdr:from>
      <xdr:col>1</xdr:col>
      <xdr:colOff>1653492</xdr:colOff>
      <xdr:row>55</xdr:row>
      <xdr:rowOff>201852</xdr:rowOff>
    </xdr:from>
    <xdr:ext cx="1714498" cy="1293112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42" y="10669827"/>
          <a:ext cx="1714498" cy="1293112"/>
        </a:xfrm>
        <a:prstGeom prst="rect">
          <a:avLst/>
        </a:prstGeom>
      </xdr:spPr>
    </xdr:pic>
    <xdr:clientData/>
  </xdr:oneCellAnchor>
  <xdr:oneCellAnchor>
    <xdr:from>
      <xdr:col>1</xdr:col>
      <xdr:colOff>1232258</xdr:colOff>
      <xdr:row>65</xdr:row>
      <xdr:rowOff>21134</xdr:rowOff>
    </xdr:from>
    <xdr:ext cx="2735867" cy="95119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958" y="12403634"/>
          <a:ext cx="2735867" cy="951197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43</xdr:row>
      <xdr:rowOff>116413</xdr:rowOff>
    </xdr:from>
    <xdr:ext cx="1598084" cy="1225627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8307913"/>
          <a:ext cx="1598084" cy="1225627"/>
        </a:xfrm>
        <a:prstGeom prst="rect">
          <a:avLst/>
        </a:prstGeom>
      </xdr:spPr>
    </xdr:pic>
    <xdr:clientData/>
  </xdr:oneCellAnchor>
  <xdr:oneCellAnchor>
    <xdr:from>
      <xdr:col>1</xdr:col>
      <xdr:colOff>1968497</xdr:colOff>
      <xdr:row>44</xdr:row>
      <xdr:rowOff>148154</xdr:rowOff>
    </xdr:from>
    <xdr:ext cx="2677583" cy="75701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222" y="8530154"/>
          <a:ext cx="2677583" cy="757015"/>
        </a:xfrm>
        <a:prstGeom prst="rect">
          <a:avLst/>
        </a:prstGeom>
      </xdr:spPr>
    </xdr:pic>
    <xdr:clientData/>
  </xdr:oneCellAnchor>
  <xdr:oneCellAnchor>
    <xdr:from>
      <xdr:col>1</xdr:col>
      <xdr:colOff>2000246</xdr:colOff>
      <xdr:row>103</xdr:row>
      <xdr:rowOff>133429</xdr:rowOff>
    </xdr:from>
    <xdr:ext cx="2635253" cy="84136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396" y="19754929"/>
          <a:ext cx="2635253" cy="841360"/>
        </a:xfrm>
        <a:prstGeom prst="rect">
          <a:avLst/>
        </a:prstGeom>
      </xdr:spPr>
    </xdr:pic>
    <xdr:clientData/>
  </xdr:oneCellAnchor>
  <xdr:oneCellAnchor>
    <xdr:from>
      <xdr:col>1</xdr:col>
      <xdr:colOff>211671</xdr:colOff>
      <xdr:row>74</xdr:row>
      <xdr:rowOff>84665</xdr:rowOff>
    </xdr:from>
    <xdr:ext cx="1670857" cy="102615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371" y="14181665"/>
          <a:ext cx="1670857" cy="1026156"/>
        </a:xfrm>
        <a:prstGeom prst="rect">
          <a:avLst/>
        </a:prstGeom>
      </xdr:spPr>
    </xdr:pic>
    <xdr:clientData/>
  </xdr:oneCellAnchor>
  <xdr:oneCellAnchor>
    <xdr:from>
      <xdr:col>1</xdr:col>
      <xdr:colOff>2045077</xdr:colOff>
      <xdr:row>74</xdr:row>
      <xdr:rowOff>192367</xdr:rowOff>
    </xdr:from>
    <xdr:ext cx="2747954" cy="87971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602" y="14289367"/>
          <a:ext cx="2747954" cy="879710"/>
        </a:xfrm>
        <a:prstGeom prst="rect">
          <a:avLst/>
        </a:prstGeom>
      </xdr:spPr>
    </xdr:pic>
    <xdr:clientData/>
  </xdr:oneCellAnchor>
  <xdr:oneCellAnchor>
    <xdr:from>
      <xdr:col>1</xdr:col>
      <xdr:colOff>285752</xdr:colOff>
      <xdr:row>83</xdr:row>
      <xdr:rowOff>95298</xdr:rowOff>
    </xdr:from>
    <xdr:ext cx="1428750" cy="102529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2" y="15906798"/>
          <a:ext cx="1428750" cy="1025291"/>
        </a:xfrm>
        <a:prstGeom prst="rect">
          <a:avLst/>
        </a:prstGeom>
      </xdr:spPr>
    </xdr:pic>
    <xdr:clientData/>
  </xdr:oneCellAnchor>
  <xdr:oneCellAnchor>
    <xdr:from>
      <xdr:col>1</xdr:col>
      <xdr:colOff>1979080</xdr:colOff>
      <xdr:row>83</xdr:row>
      <xdr:rowOff>127000</xdr:rowOff>
    </xdr:from>
    <xdr:ext cx="2754423" cy="928221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280" y="15938500"/>
          <a:ext cx="2754423" cy="928221"/>
        </a:xfrm>
        <a:prstGeom prst="rect">
          <a:avLst/>
        </a:prstGeom>
      </xdr:spPr>
    </xdr:pic>
    <xdr:clientData/>
  </xdr:oneCellAnchor>
  <xdr:oneCellAnchor>
    <xdr:from>
      <xdr:col>1</xdr:col>
      <xdr:colOff>137580</xdr:colOff>
      <xdr:row>102</xdr:row>
      <xdr:rowOff>169333</xdr:rowOff>
    </xdr:from>
    <xdr:ext cx="1671570" cy="128140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7280" y="19600333"/>
          <a:ext cx="1671570" cy="1281405"/>
        </a:xfrm>
        <a:prstGeom prst="rect">
          <a:avLst/>
        </a:prstGeom>
      </xdr:spPr>
    </xdr:pic>
    <xdr:clientData/>
  </xdr:oneCellAnchor>
  <xdr:oneCellAnchor>
    <xdr:from>
      <xdr:col>1</xdr:col>
      <xdr:colOff>211667</xdr:colOff>
      <xdr:row>112</xdr:row>
      <xdr:rowOff>84666</xdr:rowOff>
    </xdr:from>
    <xdr:ext cx="1671570" cy="1281406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21367" y="21420666"/>
          <a:ext cx="1671570" cy="1281406"/>
        </a:xfrm>
        <a:prstGeom prst="rect">
          <a:avLst/>
        </a:prstGeom>
      </xdr:spPr>
    </xdr:pic>
    <xdr:clientData/>
  </xdr:oneCellAnchor>
  <xdr:oneCellAnchor>
    <xdr:from>
      <xdr:col>1</xdr:col>
      <xdr:colOff>1999188</xdr:colOff>
      <xdr:row>114</xdr:row>
      <xdr:rowOff>18071</xdr:rowOff>
    </xdr:from>
    <xdr:ext cx="2635253" cy="850075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8338" y="21735071"/>
          <a:ext cx="2635253" cy="850075"/>
        </a:xfrm>
        <a:prstGeom prst="rect">
          <a:avLst/>
        </a:prstGeom>
      </xdr:spPr>
    </xdr:pic>
    <xdr:clientData/>
  </xdr:oneCellAnchor>
  <xdr:oneCellAnchor>
    <xdr:from>
      <xdr:col>1</xdr:col>
      <xdr:colOff>224117</xdr:colOff>
      <xdr:row>92</xdr:row>
      <xdr:rowOff>89647</xdr:rowOff>
    </xdr:from>
    <xdr:ext cx="1428750" cy="103426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817" y="17615647"/>
          <a:ext cx="1428750" cy="1034264"/>
        </a:xfrm>
        <a:prstGeom prst="rect">
          <a:avLst/>
        </a:prstGeom>
      </xdr:spPr>
    </xdr:pic>
    <xdr:clientData/>
  </xdr:oneCellAnchor>
  <xdr:oneCellAnchor>
    <xdr:from>
      <xdr:col>1</xdr:col>
      <xdr:colOff>1994647</xdr:colOff>
      <xdr:row>92</xdr:row>
      <xdr:rowOff>142659</xdr:rowOff>
    </xdr:from>
    <xdr:ext cx="2756648" cy="895737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23322" y="17668659"/>
          <a:ext cx="2756648" cy="895737"/>
        </a:xfrm>
        <a:prstGeom prst="rect">
          <a:avLst/>
        </a:prstGeom>
      </xdr:spPr>
    </xdr:pic>
    <xdr:clientData/>
  </xdr:oneCellAnchor>
  <xdr:oneCellAnchor>
    <xdr:from>
      <xdr:col>1</xdr:col>
      <xdr:colOff>805543</xdr:colOff>
      <xdr:row>2</xdr:row>
      <xdr:rowOff>206828</xdr:rowOff>
    </xdr:from>
    <xdr:ext cx="3442448" cy="441215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43" y="468085"/>
          <a:ext cx="3442448" cy="4412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1058346</xdr:colOff>
      <xdr:row>8</xdr:row>
      <xdr:rowOff>165191</xdr:rowOff>
    </xdr:from>
    <xdr:to>
      <xdr:col>1</xdr:col>
      <xdr:colOff>3175009</xdr:colOff>
      <xdr:row>8</xdr:row>
      <xdr:rowOff>472689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496" y="2289266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44</xdr:row>
      <xdr:rowOff>0</xdr:rowOff>
    </xdr:from>
    <xdr:to>
      <xdr:col>1</xdr:col>
      <xdr:colOff>3838575</xdr:colOff>
      <xdr:row>50</xdr:row>
      <xdr:rowOff>135466</xdr:rowOff>
    </xdr:to>
    <xdr:sp macro="" textlink="">
      <xdr:nvSpPr>
        <xdr:cNvPr id="4" name="AutoShape 20"/>
        <xdr:cNvSpPr>
          <a:spLocks noChangeAspect="1" noChangeArrowheads="1"/>
        </xdr:cNvSpPr>
      </xdr:nvSpPr>
      <xdr:spPr bwMode="auto">
        <a:xfrm>
          <a:off x="552450" y="22926675"/>
          <a:ext cx="3724275" cy="1278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952500</xdr:colOff>
      <xdr:row>10</xdr:row>
      <xdr:rowOff>151891</xdr:rowOff>
    </xdr:from>
    <xdr:to>
      <xdr:col>1</xdr:col>
      <xdr:colOff>2889250</xdr:colOff>
      <xdr:row>18</xdr:row>
      <xdr:rowOff>112655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650" y="3114166"/>
          <a:ext cx="1936750" cy="1789563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20</xdr:row>
      <xdr:rowOff>222250</xdr:rowOff>
    </xdr:from>
    <xdr:to>
      <xdr:col>1</xdr:col>
      <xdr:colOff>3619652</xdr:colOff>
      <xdr:row>25</xdr:row>
      <xdr:rowOff>125034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480050"/>
          <a:ext cx="3079902" cy="113151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751418</xdr:colOff>
      <xdr:row>28</xdr:row>
      <xdr:rowOff>158745</xdr:rowOff>
    </xdr:from>
    <xdr:to>
      <xdr:col>1</xdr:col>
      <xdr:colOff>3178812</xdr:colOff>
      <xdr:row>35</xdr:row>
      <xdr:rowOff>95245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568" y="7388220"/>
          <a:ext cx="2427394" cy="1670049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38</xdr:row>
      <xdr:rowOff>0</xdr:rowOff>
    </xdr:from>
    <xdr:to>
      <xdr:col>1</xdr:col>
      <xdr:colOff>3488899</xdr:colOff>
      <xdr:row>42</xdr:row>
      <xdr:rowOff>51934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733" y="10402358"/>
          <a:ext cx="3097316" cy="1046767"/>
        </a:xfrm>
        <a:prstGeom prst="rect">
          <a:avLst/>
        </a:prstGeom>
      </xdr:spPr>
    </xdr:pic>
    <xdr:clientData/>
  </xdr:twoCellAnchor>
  <xdr:oneCellAnchor>
    <xdr:from>
      <xdr:col>1</xdr:col>
      <xdr:colOff>439271</xdr:colOff>
      <xdr:row>3</xdr:row>
      <xdr:rowOff>170329</xdr:rowOff>
    </xdr:from>
    <xdr:ext cx="3442448" cy="44121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30" y="815788"/>
          <a:ext cx="3442448" cy="44121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1407585</xdr:colOff>
      <xdr:row>8</xdr:row>
      <xdr:rowOff>165191</xdr:rowOff>
    </xdr:from>
    <xdr:to>
      <xdr:col>1</xdr:col>
      <xdr:colOff>3524248</xdr:colOff>
      <xdr:row>8</xdr:row>
      <xdr:rowOff>472689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5" y="2239524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10</xdr:row>
      <xdr:rowOff>116417</xdr:rowOff>
    </xdr:from>
    <xdr:to>
      <xdr:col>1</xdr:col>
      <xdr:colOff>2394751</xdr:colOff>
      <xdr:row>17</xdr:row>
      <xdr:rowOff>169334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" y="3069167"/>
          <a:ext cx="2373585" cy="165311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2476498</xdr:colOff>
      <xdr:row>10</xdr:row>
      <xdr:rowOff>222251</xdr:rowOff>
    </xdr:from>
    <xdr:to>
      <xdr:col>2</xdr:col>
      <xdr:colOff>24975</xdr:colOff>
      <xdr:row>18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8" y="3175001"/>
          <a:ext cx="2427394" cy="1606549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179916</xdr:colOff>
      <xdr:row>25</xdr:row>
      <xdr:rowOff>0</xdr:rowOff>
    </xdr:from>
    <xdr:to>
      <xdr:col>1</xdr:col>
      <xdr:colOff>2047381</xdr:colOff>
      <xdr:row>31</xdr:row>
      <xdr:rowOff>137583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66" y="5467350"/>
          <a:ext cx="1867465" cy="1509183"/>
        </a:xfrm>
        <a:prstGeom prst="rect">
          <a:avLst/>
        </a:prstGeom>
      </xdr:spPr>
    </xdr:pic>
    <xdr:clientData/>
  </xdr:twoCellAnchor>
  <xdr:twoCellAnchor editAs="oneCell">
    <xdr:from>
      <xdr:col>1</xdr:col>
      <xdr:colOff>2402412</xdr:colOff>
      <xdr:row>25</xdr:row>
      <xdr:rowOff>59767</xdr:rowOff>
    </xdr:from>
    <xdr:to>
      <xdr:col>2</xdr:col>
      <xdr:colOff>211666</xdr:colOff>
      <xdr:row>31</xdr:row>
      <xdr:rowOff>141816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8162" y="6991850"/>
          <a:ext cx="2688171" cy="1479049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137582</xdr:colOff>
      <xdr:row>41</xdr:row>
      <xdr:rowOff>179924</xdr:rowOff>
    </xdr:from>
    <xdr:to>
      <xdr:col>1</xdr:col>
      <xdr:colOff>1968499</xdr:colOff>
      <xdr:row>48</xdr:row>
      <xdr:rowOff>54640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732" y="7933274"/>
          <a:ext cx="1830917" cy="1474916"/>
        </a:xfrm>
        <a:prstGeom prst="rect">
          <a:avLst/>
        </a:prstGeom>
      </xdr:spPr>
    </xdr:pic>
    <xdr:clientData/>
  </xdr:twoCellAnchor>
  <xdr:twoCellAnchor editAs="oneCell">
    <xdr:from>
      <xdr:col>1</xdr:col>
      <xdr:colOff>2264832</xdr:colOff>
      <xdr:row>41</xdr:row>
      <xdr:rowOff>116418</xdr:rowOff>
    </xdr:from>
    <xdr:to>
      <xdr:col>2</xdr:col>
      <xdr:colOff>149337</xdr:colOff>
      <xdr:row>49</xdr:row>
      <xdr:rowOff>18591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982" y="7869768"/>
          <a:ext cx="2763422" cy="1730973"/>
        </a:xfrm>
        <a:prstGeom prst="rect">
          <a:avLst/>
        </a:prstGeom>
      </xdr:spPr>
    </xdr:pic>
    <xdr:clientData/>
  </xdr:twoCellAnchor>
  <xdr:twoCellAnchor editAs="oneCell">
    <xdr:from>
      <xdr:col>1</xdr:col>
      <xdr:colOff>120649</xdr:colOff>
      <xdr:row>63</xdr:row>
      <xdr:rowOff>184151</xdr:rowOff>
    </xdr:from>
    <xdr:to>
      <xdr:col>1</xdr:col>
      <xdr:colOff>1951566</xdr:colOff>
      <xdr:row>70</xdr:row>
      <xdr:rowOff>58868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799" y="10223501"/>
          <a:ext cx="1830917" cy="1474917"/>
        </a:xfrm>
        <a:prstGeom prst="rect">
          <a:avLst/>
        </a:prstGeom>
      </xdr:spPr>
    </xdr:pic>
    <xdr:clientData/>
  </xdr:twoCellAnchor>
  <xdr:twoCellAnchor editAs="oneCell">
    <xdr:from>
      <xdr:col>1</xdr:col>
      <xdr:colOff>2084913</xdr:colOff>
      <xdr:row>64</xdr:row>
      <xdr:rowOff>222250</xdr:rowOff>
    </xdr:from>
    <xdr:to>
      <xdr:col>2</xdr:col>
      <xdr:colOff>303312</xdr:colOff>
      <xdr:row>69</xdr:row>
      <xdr:rowOff>83684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063" y="10490200"/>
          <a:ext cx="3097316" cy="1004434"/>
        </a:xfrm>
        <a:prstGeom prst="rect">
          <a:avLst/>
        </a:prstGeom>
      </xdr:spPr>
    </xdr:pic>
    <xdr:clientData/>
  </xdr:twoCellAnchor>
  <xdr:twoCellAnchor editAs="oneCell">
    <xdr:from>
      <xdr:col>1</xdr:col>
      <xdr:colOff>2360079</xdr:colOff>
      <xdr:row>83</xdr:row>
      <xdr:rowOff>95250</xdr:rowOff>
    </xdr:from>
    <xdr:to>
      <xdr:col>1</xdr:col>
      <xdr:colOff>4497911</xdr:colOff>
      <xdr:row>87</xdr:row>
      <xdr:rowOff>217837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8229" y="12420600"/>
          <a:ext cx="2137832" cy="1036988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433915</xdr:colOff>
      <xdr:row>82</xdr:row>
      <xdr:rowOff>84665</xdr:rowOff>
    </xdr:from>
    <xdr:to>
      <xdr:col>1</xdr:col>
      <xdr:colOff>1653759</xdr:colOff>
      <xdr:row>89</xdr:row>
      <xdr:rowOff>69932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65" y="12181415"/>
          <a:ext cx="1219844" cy="1585467"/>
        </a:xfrm>
        <a:prstGeom prst="rect">
          <a:avLst/>
        </a:prstGeom>
      </xdr:spPr>
    </xdr:pic>
    <xdr:clientData/>
  </xdr:twoCellAnchor>
  <xdr:twoCellAnchor editAs="oneCell">
    <xdr:from>
      <xdr:col>1</xdr:col>
      <xdr:colOff>318742</xdr:colOff>
      <xdr:row>92</xdr:row>
      <xdr:rowOff>112677</xdr:rowOff>
    </xdr:from>
    <xdr:to>
      <xdr:col>1</xdr:col>
      <xdr:colOff>1652241</xdr:colOff>
      <xdr:row>99</xdr:row>
      <xdr:rowOff>153462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095" y="22109824"/>
          <a:ext cx="1333499" cy="1609609"/>
        </a:xfrm>
        <a:prstGeom prst="rect">
          <a:avLst/>
        </a:prstGeom>
      </xdr:spPr>
    </xdr:pic>
    <xdr:clientData/>
  </xdr:twoCellAnchor>
  <xdr:twoCellAnchor editAs="oneCell">
    <xdr:from>
      <xdr:col>1</xdr:col>
      <xdr:colOff>2161490</xdr:colOff>
      <xdr:row>93</xdr:row>
      <xdr:rowOff>129352</xdr:rowOff>
    </xdr:from>
    <xdr:to>
      <xdr:col>1</xdr:col>
      <xdr:colOff>4648573</xdr:colOff>
      <xdr:row>98</xdr:row>
      <xdr:rowOff>44823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843" y="22350617"/>
          <a:ext cx="2487083" cy="1036059"/>
        </a:xfrm>
        <a:prstGeom prst="rect">
          <a:avLst/>
        </a:prstGeom>
      </xdr:spPr>
    </xdr:pic>
    <xdr:clientData/>
  </xdr:twoCellAnchor>
  <xdr:twoCellAnchor editAs="oneCell">
    <xdr:from>
      <xdr:col>1</xdr:col>
      <xdr:colOff>1041400</xdr:colOff>
      <xdr:row>102</xdr:row>
      <xdr:rowOff>194733</xdr:rowOff>
    </xdr:from>
    <xdr:to>
      <xdr:col>1</xdr:col>
      <xdr:colOff>2125358</xdr:colOff>
      <xdr:row>109</xdr:row>
      <xdr:rowOff>1596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550" y="16177683"/>
          <a:ext cx="1083958" cy="1407062"/>
        </a:xfrm>
        <a:prstGeom prst="rect">
          <a:avLst/>
        </a:prstGeom>
      </xdr:spPr>
    </xdr:pic>
    <xdr:clientData/>
  </xdr:twoCellAnchor>
  <xdr:twoCellAnchor editAs="oneCell">
    <xdr:from>
      <xdr:col>1</xdr:col>
      <xdr:colOff>2973916</xdr:colOff>
      <xdr:row>102</xdr:row>
      <xdr:rowOff>42334</xdr:rowOff>
    </xdr:from>
    <xdr:to>
      <xdr:col>1</xdr:col>
      <xdr:colOff>3561871</xdr:colOff>
      <xdr:row>109</xdr:row>
      <xdr:rowOff>148333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066" y="16025284"/>
          <a:ext cx="587955" cy="1706198"/>
        </a:xfrm>
        <a:prstGeom prst="rect">
          <a:avLst/>
        </a:prstGeom>
      </xdr:spPr>
    </xdr:pic>
    <xdr:clientData/>
  </xdr:twoCellAnchor>
  <xdr:twoCellAnchor editAs="oneCell">
    <xdr:from>
      <xdr:col>1</xdr:col>
      <xdr:colOff>2497667</xdr:colOff>
      <xdr:row>19</xdr:row>
      <xdr:rowOff>61100</xdr:rowOff>
    </xdr:from>
    <xdr:to>
      <xdr:col>1</xdr:col>
      <xdr:colOff>4857752</xdr:colOff>
      <xdr:row>22</xdr:row>
      <xdr:rowOff>585893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83417" y="4707183"/>
          <a:ext cx="2360085" cy="1667793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2349502</xdr:colOff>
      <xdr:row>32</xdr:row>
      <xdr:rowOff>211216</xdr:rowOff>
    </xdr:from>
    <xdr:to>
      <xdr:col>2</xdr:col>
      <xdr:colOff>116416</xdr:colOff>
      <xdr:row>39</xdr:row>
      <xdr:rowOff>144268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35252" y="8773133"/>
          <a:ext cx="2645831" cy="1562886"/>
        </a:xfrm>
        <a:prstGeom prst="rect">
          <a:avLst/>
        </a:prstGeom>
      </xdr:spPr>
    </xdr:pic>
    <xdr:clientData/>
  </xdr:twoCellAnchor>
  <xdr:oneCellAnchor>
    <xdr:from>
      <xdr:col>1</xdr:col>
      <xdr:colOff>892629</xdr:colOff>
      <xdr:row>3</xdr:row>
      <xdr:rowOff>152400</xdr:rowOff>
    </xdr:from>
    <xdr:ext cx="3442448" cy="441215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43" y="642257"/>
          <a:ext cx="3442448" cy="44121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1121844</xdr:colOff>
      <xdr:row>8</xdr:row>
      <xdr:rowOff>165191</xdr:rowOff>
    </xdr:from>
    <xdr:to>
      <xdr:col>1</xdr:col>
      <xdr:colOff>3238507</xdr:colOff>
      <xdr:row>8</xdr:row>
      <xdr:rowOff>472689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994" y="2013041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783167</xdr:colOff>
      <xdr:row>92</xdr:row>
      <xdr:rowOff>63500</xdr:rowOff>
    </xdr:from>
    <xdr:to>
      <xdr:col>1</xdr:col>
      <xdr:colOff>3587164</xdr:colOff>
      <xdr:row>99</xdr:row>
      <xdr:rowOff>97371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317" y="21666200"/>
          <a:ext cx="2803997" cy="1634072"/>
        </a:xfrm>
        <a:prstGeom prst="rect">
          <a:avLst/>
        </a:prstGeom>
      </xdr:spPr>
    </xdr:pic>
    <xdr:clientData/>
  </xdr:twoCellAnchor>
  <xdr:twoCellAnchor editAs="oneCell">
    <xdr:from>
      <xdr:col>1</xdr:col>
      <xdr:colOff>973667</xdr:colOff>
      <xdr:row>62</xdr:row>
      <xdr:rowOff>275167</xdr:rowOff>
    </xdr:from>
    <xdr:to>
      <xdr:col>1</xdr:col>
      <xdr:colOff>3090330</xdr:colOff>
      <xdr:row>62</xdr:row>
      <xdr:rowOff>582665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817" y="14172142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455081</xdr:colOff>
      <xdr:row>66</xdr:row>
      <xdr:rowOff>75410</xdr:rowOff>
    </xdr:from>
    <xdr:to>
      <xdr:col>1</xdr:col>
      <xdr:colOff>3809995</xdr:colOff>
      <xdr:row>70</xdr:row>
      <xdr:rowOff>212052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3231" y="15505910"/>
          <a:ext cx="3354914" cy="1051041"/>
        </a:xfrm>
        <a:prstGeom prst="rect">
          <a:avLst/>
        </a:prstGeom>
      </xdr:spPr>
    </xdr:pic>
    <xdr:clientData/>
  </xdr:twoCellAnchor>
  <xdr:twoCellAnchor editAs="oneCell">
    <xdr:from>
      <xdr:col>1</xdr:col>
      <xdr:colOff>359827</xdr:colOff>
      <xdr:row>75</xdr:row>
      <xdr:rowOff>201082</xdr:rowOff>
    </xdr:from>
    <xdr:to>
      <xdr:col>1</xdr:col>
      <xdr:colOff>3786934</xdr:colOff>
      <xdr:row>80</xdr:row>
      <xdr:rowOff>179284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7977" y="17774707"/>
          <a:ext cx="3427107" cy="1121202"/>
        </a:xfrm>
        <a:prstGeom prst="rect">
          <a:avLst/>
        </a:prstGeom>
      </xdr:spPr>
    </xdr:pic>
    <xdr:clientData/>
  </xdr:twoCellAnchor>
  <xdr:twoCellAnchor editAs="oneCell">
    <xdr:from>
      <xdr:col>1</xdr:col>
      <xdr:colOff>1037168</xdr:colOff>
      <xdr:row>83</xdr:row>
      <xdr:rowOff>84668</xdr:rowOff>
    </xdr:from>
    <xdr:to>
      <xdr:col>1</xdr:col>
      <xdr:colOff>3324134</xdr:colOff>
      <xdr:row>89</xdr:row>
      <xdr:rowOff>219545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5318" y="19477568"/>
          <a:ext cx="2286966" cy="1506477"/>
        </a:xfrm>
        <a:prstGeom prst="rect">
          <a:avLst/>
        </a:prstGeom>
      </xdr:spPr>
    </xdr:pic>
    <xdr:clientData/>
  </xdr:twoCellAnchor>
  <xdr:twoCellAnchor editAs="oneCell">
    <xdr:from>
      <xdr:col>1</xdr:col>
      <xdr:colOff>698499</xdr:colOff>
      <xdr:row>102</xdr:row>
      <xdr:rowOff>105838</xdr:rowOff>
    </xdr:from>
    <xdr:to>
      <xdr:col>1</xdr:col>
      <xdr:colOff>3471518</xdr:colOff>
      <xdr:row>106</xdr:row>
      <xdr:rowOff>282981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6649" y="23994538"/>
          <a:ext cx="2773019" cy="1091542"/>
        </a:xfrm>
        <a:prstGeom prst="rect">
          <a:avLst/>
        </a:prstGeom>
      </xdr:spPr>
    </xdr:pic>
    <xdr:clientData/>
  </xdr:twoCellAnchor>
  <xdr:twoCellAnchor editAs="oneCell">
    <xdr:from>
      <xdr:col>1</xdr:col>
      <xdr:colOff>793737</xdr:colOff>
      <xdr:row>110</xdr:row>
      <xdr:rowOff>15773</xdr:rowOff>
    </xdr:from>
    <xdr:to>
      <xdr:col>1</xdr:col>
      <xdr:colOff>3344328</xdr:colOff>
      <xdr:row>114</xdr:row>
      <xdr:rowOff>182303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1887" y="25904723"/>
          <a:ext cx="2550591" cy="1080929"/>
        </a:xfrm>
        <a:prstGeom prst="rect">
          <a:avLst/>
        </a:prstGeom>
      </xdr:spPr>
    </xdr:pic>
    <xdr:clientData/>
  </xdr:twoCellAnchor>
  <xdr:twoCellAnchor editAs="oneCell">
    <xdr:from>
      <xdr:col>1</xdr:col>
      <xdr:colOff>677324</xdr:colOff>
      <xdr:row>136</xdr:row>
      <xdr:rowOff>69821</xdr:rowOff>
    </xdr:from>
    <xdr:to>
      <xdr:col>1</xdr:col>
      <xdr:colOff>3513660</xdr:colOff>
      <xdr:row>142</xdr:row>
      <xdr:rowOff>53338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5474" y="29159171"/>
          <a:ext cx="2836336" cy="1355117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146</xdr:row>
      <xdr:rowOff>53403</xdr:rowOff>
    </xdr:from>
    <xdr:to>
      <xdr:col>1</xdr:col>
      <xdr:colOff>3757083</xdr:colOff>
      <xdr:row>151</xdr:row>
      <xdr:rowOff>166548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5649" y="32924178"/>
          <a:ext cx="3439584" cy="1256144"/>
        </a:xfrm>
        <a:prstGeom prst="rect">
          <a:avLst/>
        </a:prstGeom>
      </xdr:spPr>
    </xdr:pic>
    <xdr:clientData/>
  </xdr:twoCellAnchor>
  <xdr:twoCellAnchor editAs="oneCell">
    <xdr:from>
      <xdr:col>1</xdr:col>
      <xdr:colOff>1280568</xdr:colOff>
      <xdr:row>44</xdr:row>
      <xdr:rowOff>69048</xdr:rowOff>
    </xdr:from>
    <xdr:to>
      <xdr:col>1</xdr:col>
      <xdr:colOff>2423567</xdr:colOff>
      <xdr:row>49</xdr:row>
      <xdr:rowOff>209138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85" y="12059965"/>
          <a:ext cx="1142999" cy="1357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1142988</xdr:colOff>
      <xdr:row>35</xdr:row>
      <xdr:rowOff>116416</xdr:rowOff>
    </xdr:from>
    <xdr:to>
      <xdr:col>1</xdr:col>
      <xdr:colOff>2542390</xdr:colOff>
      <xdr:row>42</xdr:row>
      <xdr:rowOff>218661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76905" y="9916583"/>
          <a:ext cx="1399402" cy="180616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76</xdr:row>
      <xdr:rowOff>57150</xdr:rowOff>
    </xdr:from>
    <xdr:to>
      <xdr:col>1</xdr:col>
      <xdr:colOff>3838575</xdr:colOff>
      <xdr:row>81</xdr:row>
      <xdr:rowOff>171450</xdr:rowOff>
    </xdr:to>
    <xdr:sp macro="" textlink="">
      <xdr:nvSpPr>
        <xdr:cNvPr id="17" name="AutoShape 20"/>
        <xdr:cNvSpPr>
          <a:spLocks noChangeAspect="1" noChangeArrowheads="1"/>
        </xdr:cNvSpPr>
      </xdr:nvSpPr>
      <xdr:spPr bwMode="auto">
        <a:xfrm>
          <a:off x="552450" y="17859375"/>
          <a:ext cx="3724275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1132412</xdr:colOff>
      <xdr:row>10</xdr:row>
      <xdr:rowOff>63505</xdr:rowOff>
    </xdr:from>
    <xdr:to>
      <xdr:col>1</xdr:col>
      <xdr:colOff>2515381</xdr:colOff>
      <xdr:row>16</xdr:row>
      <xdr:rowOff>489646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66329" y="2751672"/>
          <a:ext cx="1382969" cy="1907807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18</xdr:row>
      <xdr:rowOff>179919</xdr:rowOff>
    </xdr:from>
    <xdr:to>
      <xdr:col>1</xdr:col>
      <xdr:colOff>1782262</xdr:colOff>
      <xdr:row>24</xdr:row>
      <xdr:rowOff>484040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6584" y="5175252"/>
          <a:ext cx="1189595" cy="1701121"/>
        </a:xfrm>
        <a:prstGeom prst="rect">
          <a:avLst/>
        </a:prstGeom>
      </xdr:spPr>
    </xdr:pic>
    <xdr:clientData/>
  </xdr:twoCellAnchor>
  <xdr:twoCellAnchor editAs="oneCell">
    <xdr:from>
      <xdr:col>1</xdr:col>
      <xdr:colOff>1957928</xdr:colOff>
      <xdr:row>18</xdr:row>
      <xdr:rowOff>63504</xdr:rowOff>
    </xdr:from>
    <xdr:to>
      <xdr:col>1</xdr:col>
      <xdr:colOff>3200759</xdr:colOff>
      <xdr:row>24</xdr:row>
      <xdr:rowOff>545357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91845" y="5058837"/>
          <a:ext cx="1242831" cy="1883426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1111240</xdr:colOff>
      <xdr:row>26</xdr:row>
      <xdr:rowOff>137582</xdr:rowOff>
    </xdr:from>
    <xdr:to>
      <xdr:col>1</xdr:col>
      <xdr:colOff>2457044</xdr:colOff>
      <xdr:row>33</xdr:row>
      <xdr:rowOff>422926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45157" y="7429499"/>
          <a:ext cx="1345804" cy="2084510"/>
        </a:xfrm>
        <a:prstGeom prst="rect">
          <a:avLst/>
        </a:prstGeom>
      </xdr:spPr>
    </xdr:pic>
    <xdr:clientData/>
  </xdr:twoCellAnchor>
  <xdr:twoCellAnchor editAs="oneCell">
    <xdr:from>
      <xdr:col>1</xdr:col>
      <xdr:colOff>1195904</xdr:colOff>
      <xdr:row>51</xdr:row>
      <xdr:rowOff>105832</xdr:rowOff>
    </xdr:from>
    <xdr:to>
      <xdr:col>1</xdr:col>
      <xdr:colOff>2541708</xdr:colOff>
      <xdr:row>59</xdr:row>
      <xdr:rowOff>147759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29821" y="13811249"/>
          <a:ext cx="1345804" cy="20845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120</xdr:row>
      <xdr:rowOff>142001</xdr:rowOff>
    </xdr:from>
    <xdr:to>
      <xdr:col>1</xdr:col>
      <xdr:colOff>3566583</xdr:colOff>
      <xdr:row>126</xdr:row>
      <xdr:rowOff>18395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4917" y="31235834"/>
          <a:ext cx="3185583" cy="1273394"/>
        </a:xfrm>
        <a:prstGeom prst="rect">
          <a:avLst/>
        </a:prstGeom>
      </xdr:spPr>
    </xdr:pic>
    <xdr:clientData/>
  </xdr:twoCellAnchor>
  <xdr:oneCellAnchor>
    <xdr:from>
      <xdr:col>1</xdr:col>
      <xdr:colOff>251012</xdr:colOff>
      <xdr:row>4</xdr:row>
      <xdr:rowOff>0</xdr:rowOff>
    </xdr:from>
    <xdr:ext cx="3442448" cy="441215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47" y="645459"/>
          <a:ext cx="3442448" cy="44121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1143010</xdr:colOff>
      <xdr:row>8</xdr:row>
      <xdr:rowOff>165191</xdr:rowOff>
    </xdr:from>
    <xdr:to>
      <xdr:col>1</xdr:col>
      <xdr:colOff>3259673</xdr:colOff>
      <xdr:row>8</xdr:row>
      <xdr:rowOff>472689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60" y="2022566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973667</xdr:colOff>
      <xdr:row>21</xdr:row>
      <xdr:rowOff>275167</xdr:rowOff>
    </xdr:from>
    <xdr:to>
      <xdr:col>1</xdr:col>
      <xdr:colOff>3090330</xdr:colOff>
      <xdr:row>21</xdr:row>
      <xdr:rowOff>582665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817" y="8457142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</xdr:colOff>
      <xdr:row>11</xdr:row>
      <xdr:rowOff>42337</xdr:rowOff>
    </xdr:from>
    <xdr:to>
      <xdr:col>1</xdr:col>
      <xdr:colOff>1736209</xdr:colOff>
      <xdr:row>19</xdr:row>
      <xdr:rowOff>64748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" y="2973920"/>
          <a:ext cx="1249376" cy="1893408"/>
        </a:xfrm>
        <a:prstGeom prst="rect">
          <a:avLst/>
        </a:prstGeom>
      </xdr:spPr>
    </xdr:pic>
    <xdr:clientData/>
  </xdr:twoCellAnchor>
  <xdr:twoCellAnchor editAs="oneCell">
    <xdr:from>
      <xdr:col>1</xdr:col>
      <xdr:colOff>2296579</xdr:colOff>
      <xdr:row>11</xdr:row>
      <xdr:rowOff>53464</xdr:rowOff>
    </xdr:from>
    <xdr:to>
      <xdr:col>1</xdr:col>
      <xdr:colOff>3767663</xdr:colOff>
      <xdr:row>19</xdr:row>
      <xdr:rowOff>73025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0496" y="2985047"/>
          <a:ext cx="1471084" cy="188222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24</xdr:row>
      <xdr:rowOff>116416</xdr:rowOff>
    </xdr:from>
    <xdr:to>
      <xdr:col>1</xdr:col>
      <xdr:colOff>3485468</xdr:colOff>
      <xdr:row>30</xdr:row>
      <xdr:rowOff>154987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7316" y="9603316"/>
          <a:ext cx="2956302" cy="141017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645597</xdr:colOff>
      <xdr:row>32</xdr:row>
      <xdr:rowOff>148172</xdr:rowOff>
    </xdr:from>
    <xdr:to>
      <xdr:col>1</xdr:col>
      <xdr:colOff>3225897</xdr:colOff>
      <xdr:row>39</xdr:row>
      <xdr:rowOff>52921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3747" y="11549597"/>
          <a:ext cx="25803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1093696</xdr:colOff>
      <xdr:row>41</xdr:row>
      <xdr:rowOff>98609</xdr:rowOff>
    </xdr:from>
    <xdr:to>
      <xdr:col>1</xdr:col>
      <xdr:colOff>2671484</xdr:colOff>
      <xdr:row>45</xdr:row>
      <xdr:rowOff>173299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1931" y="10694891"/>
          <a:ext cx="1577788" cy="10070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47</xdr:row>
      <xdr:rowOff>124003</xdr:rowOff>
    </xdr:from>
    <xdr:to>
      <xdr:col>1</xdr:col>
      <xdr:colOff>2762250</xdr:colOff>
      <xdr:row>52</xdr:row>
      <xdr:rowOff>240741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0650" y="15535453"/>
          <a:ext cx="1809750" cy="1259737"/>
        </a:xfrm>
        <a:prstGeom prst="rect">
          <a:avLst/>
        </a:prstGeom>
      </xdr:spPr>
    </xdr:pic>
    <xdr:clientData/>
  </xdr:twoCellAnchor>
  <xdr:twoCellAnchor editAs="oneCell">
    <xdr:from>
      <xdr:col>1</xdr:col>
      <xdr:colOff>613833</xdr:colOff>
      <xdr:row>54</xdr:row>
      <xdr:rowOff>84676</xdr:rowOff>
    </xdr:from>
    <xdr:to>
      <xdr:col>1</xdr:col>
      <xdr:colOff>3383550</xdr:colOff>
      <xdr:row>61</xdr:row>
      <xdr:rowOff>168819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1983" y="17248726"/>
          <a:ext cx="2769717" cy="1684342"/>
        </a:xfrm>
        <a:prstGeom prst="rect">
          <a:avLst/>
        </a:prstGeom>
      </xdr:spPr>
    </xdr:pic>
    <xdr:clientData/>
  </xdr:twoCellAnchor>
  <xdr:twoCellAnchor editAs="oneCell">
    <xdr:from>
      <xdr:col>1</xdr:col>
      <xdr:colOff>772576</xdr:colOff>
      <xdr:row>63</xdr:row>
      <xdr:rowOff>52916</xdr:rowOff>
    </xdr:from>
    <xdr:to>
      <xdr:col>1</xdr:col>
      <xdr:colOff>3122075</xdr:colOff>
      <xdr:row>67</xdr:row>
      <xdr:rowOff>418508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726" y="19274366"/>
          <a:ext cx="2349499" cy="1279990"/>
        </a:xfrm>
        <a:prstGeom prst="rect">
          <a:avLst/>
        </a:prstGeom>
      </xdr:spPr>
    </xdr:pic>
    <xdr:clientData/>
  </xdr:twoCellAnchor>
  <xdr:twoCellAnchor editAs="oneCell">
    <xdr:from>
      <xdr:col>1</xdr:col>
      <xdr:colOff>592657</xdr:colOff>
      <xdr:row>73</xdr:row>
      <xdr:rowOff>190500</xdr:rowOff>
    </xdr:from>
    <xdr:to>
      <xdr:col>1</xdr:col>
      <xdr:colOff>3337648</xdr:colOff>
      <xdr:row>78</xdr:row>
      <xdr:rowOff>514891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0807" y="21040725"/>
          <a:ext cx="2744991" cy="146739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423330</xdr:colOff>
      <xdr:row>83</xdr:row>
      <xdr:rowOff>127011</xdr:rowOff>
    </xdr:from>
    <xdr:to>
      <xdr:col>1</xdr:col>
      <xdr:colOff>3387595</xdr:colOff>
      <xdr:row>90</xdr:row>
      <xdr:rowOff>148697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1480" y="23625186"/>
          <a:ext cx="2964265" cy="162188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635002</xdr:colOff>
      <xdr:row>94</xdr:row>
      <xdr:rowOff>158761</xdr:rowOff>
    </xdr:from>
    <xdr:to>
      <xdr:col>1</xdr:col>
      <xdr:colOff>3334930</xdr:colOff>
      <xdr:row>101</xdr:row>
      <xdr:rowOff>143438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8919" y="23558511"/>
          <a:ext cx="2699928" cy="1614510"/>
        </a:xfrm>
        <a:prstGeom prst="rect">
          <a:avLst/>
        </a:prstGeom>
      </xdr:spPr>
    </xdr:pic>
    <xdr:clientData/>
  </xdr:twoCellAnchor>
  <xdr:oneCellAnchor>
    <xdr:from>
      <xdr:col>1</xdr:col>
      <xdr:colOff>448235</xdr:colOff>
      <xdr:row>3</xdr:row>
      <xdr:rowOff>161364</xdr:rowOff>
    </xdr:from>
    <xdr:ext cx="3442448" cy="44121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0" y="618564"/>
          <a:ext cx="3442448" cy="44121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1121844</xdr:colOff>
      <xdr:row>8</xdr:row>
      <xdr:rowOff>165191</xdr:rowOff>
    </xdr:from>
    <xdr:to>
      <xdr:col>1</xdr:col>
      <xdr:colOff>3238507</xdr:colOff>
      <xdr:row>8</xdr:row>
      <xdr:rowOff>472689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994" y="2013041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17</xdr:row>
      <xdr:rowOff>0</xdr:rowOff>
    </xdr:from>
    <xdr:to>
      <xdr:col>1</xdr:col>
      <xdr:colOff>3838575</xdr:colOff>
      <xdr:row>22</xdr:row>
      <xdr:rowOff>114300</xdr:rowOff>
    </xdr:to>
    <xdr:sp macro="" textlink="">
      <xdr:nvSpPr>
        <xdr:cNvPr id="4" name="AutoShape 20"/>
        <xdr:cNvSpPr>
          <a:spLocks noChangeAspect="1" noChangeArrowheads="1"/>
        </xdr:cNvSpPr>
      </xdr:nvSpPr>
      <xdr:spPr bwMode="auto">
        <a:xfrm>
          <a:off x="552450" y="4276725"/>
          <a:ext cx="37242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910162</xdr:colOff>
      <xdr:row>20</xdr:row>
      <xdr:rowOff>89016</xdr:rowOff>
    </xdr:from>
    <xdr:to>
      <xdr:col>1</xdr:col>
      <xdr:colOff>3206745</xdr:colOff>
      <xdr:row>26</xdr:row>
      <xdr:rowOff>115584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8312" y="5051541"/>
          <a:ext cx="2296583" cy="139816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53</xdr:row>
      <xdr:rowOff>211666</xdr:rowOff>
    </xdr:from>
    <xdr:to>
      <xdr:col>1</xdr:col>
      <xdr:colOff>3840583</xdr:colOff>
      <xdr:row>59</xdr:row>
      <xdr:rowOff>28765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650" y="12727516"/>
          <a:ext cx="3396083" cy="1188699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497417</xdr:colOff>
      <xdr:row>33</xdr:row>
      <xdr:rowOff>228941</xdr:rowOff>
    </xdr:from>
    <xdr:to>
      <xdr:col>1</xdr:col>
      <xdr:colOff>3725334</xdr:colOff>
      <xdr:row>40</xdr:row>
      <xdr:rowOff>156927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5567" y="8172791"/>
          <a:ext cx="3227917" cy="1528186"/>
        </a:xfrm>
        <a:prstGeom prst="rect">
          <a:avLst/>
        </a:prstGeom>
      </xdr:spPr>
    </xdr:pic>
    <xdr:clientData/>
  </xdr:twoCellAnchor>
  <xdr:twoCellAnchor editAs="oneCell">
    <xdr:from>
      <xdr:col>1</xdr:col>
      <xdr:colOff>719666</xdr:colOff>
      <xdr:row>73</xdr:row>
      <xdr:rowOff>219807</xdr:rowOff>
    </xdr:from>
    <xdr:to>
      <xdr:col>1</xdr:col>
      <xdr:colOff>3206750</xdr:colOff>
      <xdr:row>76</xdr:row>
      <xdr:rowOff>749622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7816" y="17307657"/>
          <a:ext cx="2487084" cy="121561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1174740</xdr:colOff>
      <xdr:row>68</xdr:row>
      <xdr:rowOff>158753</xdr:rowOff>
    </xdr:from>
    <xdr:to>
      <xdr:col>1</xdr:col>
      <xdr:colOff>2793075</xdr:colOff>
      <xdr:row>73</xdr:row>
      <xdr:rowOff>68866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2890" y="16103603"/>
          <a:ext cx="1618335" cy="1053113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825500</xdr:colOff>
      <xdr:row>79</xdr:row>
      <xdr:rowOff>228528</xdr:rowOff>
    </xdr:from>
    <xdr:to>
      <xdr:col>1</xdr:col>
      <xdr:colOff>3217333</xdr:colOff>
      <xdr:row>88</xdr:row>
      <xdr:rowOff>197296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3650" y="19288053"/>
          <a:ext cx="2391833" cy="2026168"/>
        </a:xfrm>
        <a:prstGeom prst="rect">
          <a:avLst/>
        </a:prstGeom>
      </xdr:spPr>
    </xdr:pic>
    <xdr:clientData/>
  </xdr:twoCellAnchor>
  <xdr:twoCellAnchor editAs="oneCell">
    <xdr:from>
      <xdr:col>1</xdr:col>
      <xdr:colOff>867838</xdr:colOff>
      <xdr:row>91</xdr:row>
      <xdr:rowOff>179919</xdr:rowOff>
    </xdr:from>
    <xdr:to>
      <xdr:col>1</xdr:col>
      <xdr:colOff>3121340</xdr:colOff>
      <xdr:row>101</xdr:row>
      <xdr:rowOff>31747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5988" y="21982644"/>
          <a:ext cx="2253502" cy="2137828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560910</xdr:colOff>
      <xdr:row>11</xdr:row>
      <xdr:rowOff>94022</xdr:rowOff>
    </xdr:from>
    <xdr:to>
      <xdr:col>1</xdr:col>
      <xdr:colOff>3661831</xdr:colOff>
      <xdr:row>15</xdr:row>
      <xdr:rowOff>126144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060" y="2999147"/>
          <a:ext cx="3100921" cy="946522"/>
        </a:xfrm>
        <a:prstGeom prst="rect">
          <a:avLst/>
        </a:prstGeom>
      </xdr:spPr>
    </xdr:pic>
    <xdr:clientData/>
  </xdr:twoCellAnchor>
  <xdr:oneCellAnchor>
    <xdr:from>
      <xdr:col>1</xdr:col>
      <xdr:colOff>372533</xdr:colOff>
      <xdr:row>4</xdr:row>
      <xdr:rowOff>25400</xdr:rowOff>
    </xdr:from>
    <xdr:ext cx="3442448" cy="44121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66" y="685800"/>
          <a:ext cx="3442448" cy="44121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433928</xdr:colOff>
      <xdr:row>8</xdr:row>
      <xdr:rowOff>133444</xdr:rowOff>
    </xdr:from>
    <xdr:to>
      <xdr:col>1</xdr:col>
      <xdr:colOff>2550591</xdr:colOff>
      <xdr:row>8</xdr:row>
      <xdr:rowOff>440942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78" y="2105119"/>
          <a:ext cx="2116663" cy="3074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2</xdr:col>
      <xdr:colOff>898525</xdr:colOff>
      <xdr:row>223</xdr:row>
      <xdr:rowOff>61382</xdr:rowOff>
    </xdr:to>
    <xdr:sp macro="" textlink="">
      <xdr:nvSpPr>
        <xdr:cNvPr id="4" name="AutoShape 20"/>
        <xdr:cNvSpPr>
          <a:spLocks noChangeAspect="1" noChangeArrowheads="1"/>
        </xdr:cNvSpPr>
      </xdr:nvSpPr>
      <xdr:spPr bwMode="auto">
        <a:xfrm>
          <a:off x="438150" y="11534775"/>
          <a:ext cx="3728509" cy="1299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448734</xdr:colOff>
      <xdr:row>3</xdr:row>
      <xdr:rowOff>84667</xdr:rowOff>
    </xdr:from>
    <xdr:ext cx="3442448" cy="44121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467" y="550334"/>
          <a:ext cx="3442448" cy="4412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A184"/>
  <sheetViews>
    <sheetView tabSelected="1" zoomScale="70" zoomScaleNormal="70" workbookViewId="0">
      <selection activeCell="M3" sqref="M3"/>
    </sheetView>
  </sheetViews>
  <sheetFormatPr defaultColWidth="21.109375" defaultRowHeight="14.4" outlineLevelCol="1"/>
  <cols>
    <col min="1" max="1" width="4.44140625" customWidth="1"/>
    <col min="2" max="2" width="72.88671875" customWidth="1"/>
    <col min="3" max="3" width="7.5546875" customWidth="1"/>
    <col min="4" max="4" width="8.33203125" customWidth="1"/>
    <col min="5" max="5" width="18.88671875" style="1" customWidth="1"/>
    <col min="6" max="6" width="21.44140625" customWidth="1"/>
    <col min="7" max="8" width="10.88671875" customWidth="1"/>
    <col min="9" max="9" width="10.109375" customWidth="1"/>
    <col min="10" max="11" width="13.5546875" style="3" customWidth="1" outlineLevel="1"/>
    <col min="12" max="12" width="14.88671875" style="4" customWidth="1"/>
    <col min="13" max="13" width="16.6640625" style="4" customWidth="1"/>
    <col min="14" max="14" width="9.6640625" style="4" customWidth="1"/>
    <col min="15" max="15" width="12.88671875" style="4" customWidth="1"/>
    <col min="16" max="16" width="21.109375" customWidth="1"/>
    <col min="17" max="17" width="9.6640625" style="2" customWidth="1"/>
    <col min="18" max="18" width="21.109375" customWidth="1"/>
    <col min="19" max="19" width="12.5546875" customWidth="1"/>
    <col min="20" max="20" width="21.109375" customWidth="1"/>
  </cols>
  <sheetData>
    <row r="1" spans="1:27" ht="8.25" customHeight="1">
      <c r="A1" s="42"/>
      <c r="B1" s="42"/>
      <c r="C1" s="42"/>
      <c r="D1" s="42"/>
      <c r="E1" s="42"/>
      <c r="F1" s="42"/>
      <c r="G1" s="42"/>
      <c r="H1" s="42"/>
      <c r="I1" s="42"/>
      <c r="J1" s="42"/>
      <c r="K1" s="44"/>
      <c r="L1" s="44"/>
      <c r="M1" s="45"/>
      <c r="N1" s="45"/>
      <c r="O1" s="42"/>
      <c r="P1" s="42"/>
      <c r="Q1" s="45"/>
      <c r="R1" s="42"/>
      <c r="S1" s="42"/>
      <c r="T1" s="42"/>
      <c r="U1" s="42"/>
      <c r="V1" s="42"/>
      <c r="W1" s="42"/>
      <c r="X1" s="42"/>
      <c r="Y1" s="42"/>
      <c r="Z1" s="42"/>
      <c r="AA1" s="42"/>
    </row>
    <row r="2" spans="1:27" ht="13.5" customHeight="1">
      <c r="A2" s="42"/>
      <c r="B2" s="19"/>
      <c r="C2" s="119"/>
      <c r="D2" s="119"/>
      <c r="E2" s="119"/>
      <c r="F2" s="40"/>
      <c r="G2" s="41" t="s">
        <v>137</v>
      </c>
      <c r="H2" s="20"/>
      <c r="I2" s="20"/>
      <c r="J2" s="20"/>
      <c r="K2" s="20"/>
      <c r="L2" s="21"/>
      <c r="M2" s="21"/>
      <c r="N2" s="21"/>
      <c r="O2" s="214"/>
      <c r="P2" s="42"/>
      <c r="Q2" s="45"/>
      <c r="R2" s="42"/>
      <c r="S2" s="42"/>
      <c r="T2" s="42"/>
      <c r="U2" s="42"/>
      <c r="V2" s="42"/>
      <c r="W2" s="42"/>
      <c r="X2" s="42"/>
      <c r="Y2" s="42"/>
      <c r="Z2" s="42"/>
      <c r="AA2" s="42"/>
    </row>
    <row r="3" spans="1:27" ht="17.25" customHeight="1">
      <c r="A3" s="42"/>
      <c r="B3" s="23"/>
      <c r="C3" s="15"/>
      <c r="D3" s="15"/>
      <c r="E3" s="15"/>
      <c r="F3" s="60" t="s">
        <v>46</v>
      </c>
      <c r="G3" s="61">
        <v>0</v>
      </c>
      <c r="H3" s="15"/>
      <c r="I3" s="213"/>
      <c r="J3" s="213"/>
      <c r="K3" s="15"/>
      <c r="L3" s="62" t="s">
        <v>123</v>
      </c>
      <c r="M3" s="157">
        <v>0</v>
      </c>
      <c r="N3" s="28"/>
      <c r="O3" s="211"/>
      <c r="P3" s="42"/>
      <c r="Q3" s="45"/>
      <c r="R3" s="42"/>
      <c r="S3" s="42"/>
      <c r="T3" s="42"/>
      <c r="U3" s="42"/>
      <c r="V3" s="42"/>
      <c r="W3" s="42"/>
      <c r="X3" s="42"/>
      <c r="Y3" s="42"/>
      <c r="Z3" s="42"/>
      <c r="AA3" s="42"/>
    </row>
    <row r="4" spans="1:27" ht="17.25" customHeight="1">
      <c r="A4" s="42"/>
      <c r="B4" s="23"/>
      <c r="C4" s="15"/>
      <c r="D4" s="15"/>
      <c r="E4" s="15"/>
      <c r="F4" s="60" t="s">
        <v>758</v>
      </c>
      <c r="G4" s="61">
        <v>0</v>
      </c>
      <c r="H4" s="15"/>
      <c r="I4" s="15"/>
      <c r="J4" s="15"/>
      <c r="K4" s="15"/>
      <c r="L4" s="15"/>
      <c r="M4" s="15"/>
      <c r="N4" s="15"/>
      <c r="O4" s="211"/>
      <c r="P4" s="42"/>
      <c r="Q4" s="45"/>
      <c r="R4" s="42"/>
      <c r="S4" s="42"/>
      <c r="T4" s="42"/>
      <c r="U4" s="42"/>
      <c r="V4" s="42"/>
      <c r="W4" s="42"/>
      <c r="X4" s="42"/>
      <c r="Y4" s="42"/>
      <c r="Z4" s="42"/>
      <c r="AA4" s="42"/>
    </row>
    <row r="5" spans="1:27" ht="7.5" customHeight="1">
      <c r="A5" s="42"/>
      <c r="B5" s="23"/>
      <c r="C5" s="15"/>
      <c r="D5" s="15"/>
      <c r="E5" s="212"/>
      <c r="F5" s="26"/>
      <c r="G5" s="27"/>
      <c r="H5" s="27"/>
      <c r="I5" s="27"/>
      <c r="J5" s="27"/>
      <c r="K5" s="28"/>
      <c r="L5" s="28"/>
      <c r="M5" s="28"/>
      <c r="N5" s="28"/>
      <c r="O5" s="211"/>
      <c r="P5" s="42"/>
      <c r="Q5" s="45"/>
      <c r="R5" s="42"/>
      <c r="S5" s="42"/>
      <c r="T5" s="42"/>
      <c r="U5" s="42"/>
      <c r="V5" s="42"/>
      <c r="W5" s="42"/>
      <c r="X5" s="42"/>
      <c r="Y5" s="42"/>
      <c r="Z5" s="42"/>
      <c r="AA5" s="42"/>
    </row>
    <row r="6" spans="1:27" ht="32.25" customHeight="1">
      <c r="A6" s="42"/>
      <c r="B6" s="210"/>
      <c r="C6" s="209"/>
      <c r="D6" s="209"/>
      <c r="E6" s="266" t="s">
        <v>106</v>
      </c>
      <c r="F6" s="266" t="s">
        <v>107</v>
      </c>
      <c r="G6" s="208" t="s">
        <v>102</v>
      </c>
      <c r="H6" s="208" t="s">
        <v>103</v>
      </c>
      <c r="I6" s="207" t="s">
        <v>121</v>
      </c>
      <c r="J6" s="206" t="s">
        <v>124</v>
      </c>
      <c r="K6" s="206" t="s">
        <v>125</v>
      </c>
      <c r="L6" s="205" t="s">
        <v>226</v>
      </c>
      <c r="M6" s="205" t="s">
        <v>229</v>
      </c>
      <c r="N6" s="204" t="s">
        <v>937</v>
      </c>
      <c r="O6" s="203" t="s">
        <v>936</v>
      </c>
      <c r="P6" s="42"/>
      <c r="Q6" s="45"/>
      <c r="R6" s="42"/>
      <c r="S6" s="42"/>
      <c r="T6" s="42"/>
      <c r="U6" s="42"/>
      <c r="V6" s="42"/>
      <c r="W6" s="42"/>
      <c r="X6" s="42"/>
      <c r="Y6" s="42"/>
      <c r="Z6" s="42"/>
    </row>
    <row r="7" spans="1:27" ht="20.25" customHeight="1">
      <c r="A7" s="42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3"/>
      <c r="M7" s="103"/>
      <c r="N7" s="103"/>
      <c r="O7" s="42"/>
      <c r="P7" s="42"/>
      <c r="Q7" s="45"/>
      <c r="R7" s="42"/>
      <c r="S7" s="42"/>
      <c r="T7" s="42"/>
      <c r="U7" s="42"/>
      <c r="V7" s="42"/>
      <c r="W7" s="42"/>
      <c r="X7" s="42"/>
      <c r="Y7" s="42"/>
      <c r="Z7" s="42"/>
    </row>
    <row r="8" spans="1:27" ht="48" customHeight="1">
      <c r="A8" s="42"/>
      <c r="B8" s="125"/>
      <c r="C8" s="126"/>
      <c r="D8" s="126"/>
      <c r="E8" s="126"/>
      <c r="F8" s="126"/>
      <c r="G8" s="126"/>
      <c r="H8" s="126"/>
      <c r="I8" s="126"/>
      <c r="J8" s="127"/>
      <c r="K8" s="127"/>
      <c r="L8" s="128"/>
      <c r="M8" s="128"/>
      <c r="N8" s="128"/>
      <c r="O8" s="129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7" s="2" customFormat="1" ht="18" customHeight="1">
      <c r="A9" s="42"/>
      <c r="B9" s="274" t="s">
        <v>119</v>
      </c>
      <c r="C9" s="275"/>
      <c r="D9" s="275"/>
      <c r="E9" s="276"/>
      <c r="F9" s="277"/>
      <c r="G9" s="278"/>
      <c r="H9" s="278"/>
      <c r="I9" s="278"/>
      <c r="J9" s="279"/>
      <c r="K9" s="279"/>
      <c r="L9" s="280"/>
      <c r="M9" s="280"/>
      <c r="N9" s="280"/>
      <c r="O9" s="281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7" s="2" customFormat="1" ht="20.25" customHeight="1">
      <c r="A10" s="42"/>
      <c r="B10" s="31"/>
      <c r="C10" s="133"/>
      <c r="D10" s="133"/>
      <c r="E10" s="199" t="s">
        <v>935</v>
      </c>
      <c r="F10" s="13"/>
      <c r="G10" s="13"/>
      <c r="H10" s="13"/>
      <c r="I10" s="13"/>
      <c r="J10" s="14"/>
      <c r="K10" s="14"/>
      <c r="L10" s="66"/>
      <c r="M10" s="66"/>
      <c r="N10" s="66"/>
      <c r="O10" s="38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7" ht="18" customHeight="1">
      <c r="A11" s="42"/>
      <c r="B11" s="32"/>
      <c r="C11" s="160"/>
      <c r="D11" s="193" t="s">
        <v>99</v>
      </c>
      <c r="E11" s="282" t="s">
        <v>0</v>
      </c>
      <c r="F11" s="282" t="s">
        <v>1</v>
      </c>
      <c r="G11" s="200">
        <v>2.64</v>
      </c>
      <c r="H11" s="200">
        <v>2.78</v>
      </c>
      <c r="I11" s="169" t="s">
        <v>46</v>
      </c>
      <c r="J11" s="178">
        <v>157</v>
      </c>
      <c r="K11" s="178">
        <v>235</v>
      </c>
      <c r="L11" s="167">
        <f>ROUND((J11+K11)*(1-$G$3),0)</f>
        <v>392</v>
      </c>
      <c r="M11" s="166">
        <f>ROUND(L11*$M$3,0)</f>
        <v>0</v>
      </c>
      <c r="N11" s="177">
        <f>L11/O11-1</f>
        <v>-1.2594458438287104E-2</v>
      </c>
      <c r="O11" s="176">
        <v>397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7" ht="18" customHeight="1">
      <c r="A12" s="42"/>
      <c r="B12" s="32"/>
      <c r="C12" s="160"/>
      <c r="D12" s="193" t="s">
        <v>99</v>
      </c>
      <c r="E12" s="282" t="s">
        <v>2</v>
      </c>
      <c r="F12" s="282" t="s">
        <v>3</v>
      </c>
      <c r="G12" s="202">
        <v>3.52</v>
      </c>
      <c r="H12" s="202">
        <v>3.96</v>
      </c>
      <c r="I12" s="169" t="s">
        <v>46</v>
      </c>
      <c r="J12" s="178">
        <v>180</v>
      </c>
      <c r="K12" s="178">
        <v>275</v>
      </c>
      <c r="L12" s="167">
        <f>ROUND((J12+K12)*(1-$G$3),0)</f>
        <v>455</v>
      </c>
      <c r="M12" s="166">
        <f>ROUND(L12*$M$3,0)</f>
        <v>0</v>
      </c>
      <c r="N12" s="177">
        <f>L12/O12-1</f>
        <v>0</v>
      </c>
      <c r="O12" s="176">
        <v>455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7" ht="18" customHeight="1">
      <c r="A13" s="42"/>
      <c r="B13" s="32"/>
      <c r="C13" s="160"/>
      <c r="D13" s="193" t="s">
        <v>99</v>
      </c>
      <c r="E13" s="282" t="s">
        <v>4</v>
      </c>
      <c r="F13" s="282" t="s">
        <v>5</v>
      </c>
      <c r="G13" s="200">
        <v>5.28</v>
      </c>
      <c r="H13" s="200">
        <v>5.57</v>
      </c>
      <c r="I13" s="169" t="s">
        <v>46</v>
      </c>
      <c r="J13" s="178">
        <v>239</v>
      </c>
      <c r="K13" s="178">
        <v>355</v>
      </c>
      <c r="L13" s="167">
        <f>ROUND((J13+K13)*(1-$G$3),0)</f>
        <v>594</v>
      </c>
      <c r="M13" s="166">
        <f>ROUND(L13*$M$3,0)</f>
        <v>0</v>
      </c>
      <c r="N13" s="177">
        <f>L13/O13-1</f>
        <v>-1.6806722689075571E-3</v>
      </c>
      <c r="O13" s="176">
        <v>595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7" ht="18" customHeight="1">
      <c r="A14" s="42"/>
      <c r="B14" s="32"/>
      <c r="C14" s="160"/>
      <c r="D14" s="193" t="s">
        <v>99</v>
      </c>
      <c r="E14" s="282" t="s">
        <v>6</v>
      </c>
      <c r="F14" s="282" t="s">
        <v>7</v>
      </c>
      <c r="G14" s="200">
        <v>7.03</v>
      </c>
      <c r="H14" s="200">
        <v>7.62</v>
      </c>
      <c r="I14" s="169" t="s">
        <v>46</v>
      </c>
      <c r="J14" s="178">
        <v>310</v>
      </c>
      <c r="K14" s="178">
        <v>471</v>
      </c>
      <c r="L14" s="167">
        <f>ROUND((J14+K14)*(1-$G$3),0)</f>
        <v>781</v>
      </c>
      <c r="M14" s="166">
        <f>ROUND(L14*$M$3,0)</f>
        <v>0</v>
      </c>
      <c r="N14" s="177">
        <f>L14/O14-1</f>
        <v>-2.5542784163473664E-3</v>
      </c>
      <c r="O14" s="176">
        <v>783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7" ht="23.25" customHeight="1">
      <c r="A15" s="42"/>
      <c r="B15" s="33"/>
      <c r="C15" s="161"/>
      <c r="D15" s="193"/>
      <c r="E15" s="199" t="s">
        <v>934</v>
      </c>
      <c r="F15" s="8"/>
      <c r="G15" s="6"/>
      <c r="H15" s="6"/>
      <c r="I15" s="53"/>
      <c r="J15" s="57"/>
      <c r="K15" s="57"/>
      <c r="L15" s="57"/>
      <c r="M15" s="57"/>
      <c r="N15" s="57"/>
      <c r="O15" s="201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7" ht="18" customHeight="1">
      <c r="A16" s="42"/>
      <c r="B16" s="32"/>
      <c r="C16" s="160"/>
      <c r="D16" s="193" t="s">
        <v>99</v>
      </c>
      <c r="E16" s="282" t="s">
        <v>8</v>
      </c>
      <c r="F16" s="282" t="s">
        <v>1</v>
      </c>
      <c r="G16" s="200">
        <v>2.64</v>
      </c>
      <c r="H16" s="200">
        <v>2.78</v>
      </c>
      <c r="I16" s="169" t="s">
        <v>46</v>
      </c>
      <c r="J16" s="178">
        <v>157</v>
      </c>
      <c r="K16" s="178">
        <v>235</v>
      </c>
      <c r="L16" s="167">
        <f>ROUND((J16+K16)*(1-$G$3),0)</f>
        <v>392</v>
      </c>
      <c r="M16" s="166">
        <f>ROUND(L16*$M$3,0)</f>
        <v>0</v>
      </c>
      <c r="N16" s="177">
        <f>L16/O16-1</f>
        <v>-1.2594458438287104E-2</v>
      </c>
      <c r="O16" s="176">
        <v>397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ht="18" customHeight="1">
      <c r="A17" s="42"/>
      <c r="B17" s="32"/>
      <c r="C17" s="160"/>
      <c r="D17" s="193" t="s">
        <v>99</v>
      </c>
      <c r="E17" s="282" t="s">
        <v>9</v>
      </c>
      <c r="F17" s="282" t="s">
        <v>3</v>
      </c>
      <c r="G17" s="200">
        <v>3.52</v>
      </c>
      <c r="H17" s="200">
        <v>3.96</v>
      </c>
      <c r="I17" s="169" t="s">
        <v>46</v>
      </c>
      <c r="J17" s="178">
        <v>180</v>
      </c>
      <c r="K17" s="178">
        <v>275</v>
      </c>
      <c r="L17" s="167">
        <f>ROUND((J17+K17)*(1-$G$3),0)</f>
        <v>455</v>
      </c>
      <c r="M17" s="166">
        <f>ROUND(L17*$M$3,0)</f>
        <v>0</v>
      </c>
      <c r="N17" s="177">
        <f>L17/O17-1</f>
        <v>0</v>
      </c>
      <c r="O17" s="176">
        <v>455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ht="18" customHeight="1">
      <c r="A18" s="42"/>
      <c r="B18" s="32"/>
      <c r="C18" s="160"/>
      <c r="D18" s="193" t="s">
        <v>99</v>
      </c>
      <c r="E18" s="282" t="s">
        <v>10</v>
      </c>
      <c r="F18" s="282" t="s">
        <v>5</v>
      </c>
      <c r="G18" s="200">
        <v>5.28</v>
      </c>
      <c r="H18" s="200">
        <v>5.57</v>
      </c>
      <c r="I18" s="169" t="s">
        <v>46</v>
      </c>
      <c r="J18" s="178">
        <v>239</v>
      </c>
      <c r="K18" s="178">
        <v>355</v>
      </c>
      <c r="L18" s="167">
        <f>ROUND((J18+K18)*(1-$G$3),0)</f>
        <v>594</v>
      </c>
      <c r="M18" s="166">
        <f>ROUND(L18*$M$3,0)</f>
        <v>0</v>
      </c>
      <c r="N18" s="177">
        <f>L18/O18-1</f>
        <v>-1.6806722689075571E-3</v>
      </c>
      <c r="O18" s="176">
        <v>595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ht="18" customHeight="1">
      <c r="A19" s="42"/>
      <c r="B19" s="32"/>
      <c r="C19" s="160"/>
      <c r="D19" s="193" t="s">
        <v>99</v>
      </c>
      <c r="E19" s="282" t="s">
        <v>11</v>
      </c>
      <c r="F19" s="282" t="s">
        <v>7</v>
      </c>
      <c r="G19" s="200">
        <v>7.03</v>
      </c>
      <c r="H19" s="200">
        <v>7.62</v>
      </c>
      <c r="I19" s="169" t="s">
        <v>46</v>
      </c>
      <c r="J19" s="178">
        <v>310</v>
      </c>
      <c r="K19" s="178">
        <v>471</v>
      </c>
      <c r="L19" s="167">
        <f>ROUND((J19+K19)*(1-$G$3),0)</f>
        <v>781</v>
      </c>
      <c r="M19" s="166">
        <f>ROUND(L19*$M$3,0)</f>
        <v>0</v>
      </c>
      <c r="N19" s="177">
        <f>L19/O19-1</f>
        <v>-2.5542784163473664E-3</v>
      </c>
      <c r="O19" s="176">
        <v>783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ht="18" customHeight="1">
      <c r="A20" s="42"/>
      <c r="B20" s="23"/>
      <c r="C20" s="15"/>
      <c r="D20" s="15"/>
      <c r="E20" s="36"/>
      <c r="F20" s="8"/>
      <c r="G20" s="6"/>
      <c r="H20" s="6"/>
      <c r="I20" s="53"/>
      <c r="J20" s="53"/>
      <c r="K20" s="53"/>
      <c r="L20" s="53"/>
      <c r="M20" s="53"/>
      <c r="N20" s="53"/>
      <c r="O20" s="181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1:26" ht="18" customHeight="1">
      <c r="A21" s="42"/>
      <c r="B21" s="274" t="s">
        <v>117</v>
      </c>
      <c r="C21" s="267"/>
      <c r="D21" s="267"/>
      <c r="E21" s="268"/>
      <c r="F21" s="269"/>
      <c r="G21" s="270"/>
      <c r="H21" s="270"/>
      <c r="I21" s="270"/>
      <c r="J21" s="271"/>
      <c r="K21" s="271"/>
      <c r="L21" s="272"/>
      <c r="M21" s="272"/>
      <c r="N21" s="272"/>
      <c r="O21" s="273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ht="21" customHeight="1">
      <c r="A22" s="42"/>
      <c r="B22" s="31"/>
      <c r="C22" s="133"/>
      <c r="D22" s="133"/>
      <c r="E22" s="199"/>
      <c r="F22" s="197"/>
      <c r="G22" s="18"/>
      <c r="H22" s="18"/>
      <c r="I22" s="54"/>
      <c r="J22" s="54"/>
      <c r="K22" s="54"/>
      <c r="L22" s="54"/>
      <c r="M22" s="54"/>
      <c r="N22" s="54"/>
      <c r="O22" s="18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ht="18" customHeight="1">
      <c r="A23" s="42"/>
      <c r="B23" s="32"/>
      <c r="C23" s="160"/>
      <c r="D23" s="193" t="s">
        <v>99</v>
      </c>
      <c r="E23" s="282" t="s">
        <v>20</v>
      </c>
      <c r="F23" s="282" t="s">
        <v>21</v>
      </c>
      <c r="G23" s="179">
        <v>2.0499999999999998</v>
      </c>
      <c r="H23" s="179">
        <v>2.2000000000000002</v>
      </c>
      <c r="I23" s="169" t="s">
        <v>46</v>
      </c>
      <c r="J23" s="178">
        <v>69</v>
      </c>
      <c r="K23" s="178">
        <v>115</v>
      </c>
      <c r="L23" s="167">
        <f t="shared" ref="L23:L28" si="0">ROUND((J23+K23)*(1-$G$3),0)</f>
        <v>184</v>
      </c>
      <c r="M23" s="166">
        <f t="shared" ref="M23:M28" si="1">ROUND(L23*$M$3,0)</f>
        <v>0</v>
      </c>
      <c r="N23" s="177">
        <f t="shared" ref="N23:N28" si="2">L23/O23-1</f>
        <v>0.12883435582822078</v>
      </c>
      <c r="O23" s="176">
        <v>163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ht="18" customHeight="1">
      <c r="A24" s="42"/>
      <c r="B24" s="32"/>
      <c r="C24" s="160"/>
      <c r="D24" s="193" t="s">
        <v>99</v>
      </c>
      <c r="E24" s="282" t="s">
        <v>22</v>
      </c>
      <c r="F24" s="282" t="s">
        <v>23</v>
      </c>
      <c r="G24" s="179">
        <v>2.64</v>
      </c>
      <c r="H24" s="179">
        <v>2.78</v>
      </c>
      <c r="I24" s="169" t="s">
        <v>46</v>
      </c>
      <c r="J24" s="178">
        <v>76</v>
      </c>
      <c r="K24" s="178">
        <v>122</v>
      </c>
      <c r="L24" s="167">
        <f t="shared" si="0"/>
        <v>198</v>
      </c>
      <c r="M24" s="166">
        <f t="shared" si="1"/>
        <v>0</v>
      </c>
      <c r="N24" s="177">
        <f t="shared" si="2"/>
        <v>-5.0251256281407253E-3</v>
      </c>
      <c r="O24" s="176">
        <v>199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ht="18" customHeight="1">
      <c r="A25" s="42"/>
      <c r="B25" s="32"/>
      <c r="C25" s="160"/>
      <c r="D25" s="193" t="s">
        <v>99</v>
      </c>
      <c r="E25" s="282" t="s">
        <v>24</v>
      </c>
      <c r="F25" s="282" t="s">
        <v>25</v>
      </c>
      <c r="G25" s="179">
        <v>3.52</v>
      </c>
      <c r="H25" s="179">
        <v>3.66</v>
      </c>
      <c r="I25" s="169" t="s">
        <v>46</v>
      </c>
      <c r="J25" s="178">
        <v>102</v>
      </c>
      <c r="K25" s="178">
        <v>162</v>
      </c>
      <c r="L25" s="167">
        <f t="shared" si="0"/>
        <v>264</v>
      </c>
      <c r="M25" s="166">
        <f t="shared" si="1"/>
        <v>0</v>
      </c>
      <c r="N25" s="177">
        <f t="shared" si="2"/>
        <v>-1.1235955056179803E-2</v>
      </c>
      <c r="O25" s="176">
        <v>267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ht="18" customHeight="1">
      <c r="A26" s="42"/>
      <c r="B26" s="32"/>
      <c r="C26" s="160"/>
      <c r="D26" s="193" t="s">
        <v>99</v>
      </c>
      <c r="E26" s="282" t="s">
        <v>26</v>
      </c>
      <c r="F26" s="282" t="s">
        <v>27</v>
      </c>
      <c r="G26" s="179">
        <v>5.28</v>
      </c>
      <c r="H26" s="179">
        <v>5.57</v>
      </c>
      <c r="I26" s="169" t="s">
        <v>46</v>
      </c>
      <c r="J26" s="178">
        <v>164</v>
      </c>
      <c r="K26" s="178">
        <v>250</v>
      </c>
      <c r="L26" s="167">
        <f t="shared" si="0"/>
        <v>414</v>
      </c>
      <c r="M26" s="166">
        <f t="shared" si="1"/>
        <v>0</v>
      </c>
      <c r="N26" s="177">
        <f t="shared" si="2"/>
        <v>-4.8076923076922906E-3</v>
      </c>
      <c r="O26" s="176">
        <v>416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ht="18" customHeight="1">
      <c r="A27" s="42"/>
      <c r="B27" s="33"/>
      <c r="C27" s="161"/>
      <c r="D27" s="193" t="s">
        <v>99</v>
      </c>
      <c r="E27" s="282" t="s">
        <v>28</v>
      </c>
      <c r="F27" s="282" t="s">
        <v>29</v>
      </c>
      <c r="G27" s="179">
        <v>7.03</v>
      </c>
      <c r="H27" s="179">
        <v>7.62</v>
      </c>
      <c r="I27" s="169" t="s">
        <v>46</v>
      </c>
      <c r="J27" s="178">
        <v>217</v>
      </c>
      <c r="K27" s="178">
        <v>338</v>
      </c>
      <c r="L27" s="167">
        <f t="shared" si="0"/>
        <v>555</v>
      </c>
      <c r="M27" s="166">
        <f t="shared" si="1"/>
        <v>0</v>
      </c>
      <c r="N27" s="177">
        <f t="shared" si="2"/>
        <v>0</v>
      </c>
      <c r="O27" s="176">
        <v>555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ht="18" customHeight="1">
      <c r="A28" s="42"/>
      <c r="B28" s="32"/>
      <c r="C28" s="160"/>
      <c r="D28" s="193" t="s">
        <v>99</v>
      </c>
      <c r="E28" s="282" t="s">
        <v>30</v>
      </c>
      <c r="F28" s="282" t="s">
        <v>31</v>
      </c>
      <c r="G28" s="179">
        <v>7.91</v>
      </c>
      <c r="H28" s="179">
        <v>8.7899999999999991</v>
      </c>
      <c r="I28" s="169" t="s">
        <v>46</v>
      </c>
      <c r="J28" s="178">
        <v>228</v>
      </c>
      <c r="K28" s="178">
        <v>354</v>
      </c>
      <c r="L28" s="167">
        <f t="shared" si="0"/>
        <v>582</v>
      </c>
      <c r="M28" s="166">
        <f t="shared" si="1"/>
        <v>0</v>
      </c>
      <c r="N28" s="177">
        <f t="shared" si="2"/>
        <v>-1.7152658662092923E-3</v>
      </c>
      <c r="O28" s="176">
        <v>583</v>
      </c>
      <c r="P28" s="158"/>
      <c r="Q28" s="42"/>
      <c r="R28" s="158"/>
      <c r="S28" s="42"/>
      <c r="T28" s="158"/>
      <c r="U28" s="42"/>
      <c r="V28" s="42"/>
      <c r="W28" s="42"/>
      <c r="X28" s="42"/>
      <c r="Y28" s="42"/>
      <c r="Z28" s="42"/>
    </row>
    <row r="29" spans="1:26" ht="21" customHeight="1">
      <c r="A29" s="42"/>
      <c r="B29" s="32"/>
      <c r="C29" s="160"/>
      <c r="D29" s="193"/>
      <c r="E29" s="198" t="s">
        <v>122</v>
      </c>
      <c r="F29" s="197"/>
      <c r="G29" s="196"/>
      <c r="H29" s="55"/>
      <c r="I29" s="55"/>
      <c r="J29" s="55"/>
      <c r="K29" s="55"/>
      <c r="L29" s="55"/>
      <c r="M29" s="55"/>
      <c r="N29" s="66"/>
      <c r="O29" s="195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ht="18" customHeight="1">
      <c r="A30" s="42"/>
      <c r="B30" s="32"/>
      <c r="C30" s="160"/>
      <c r="D30" s="193" t="s">
        <v>99</v>
      </c>
      <c r="E30" s="282" t="s">
        <v>20</v>
      </c>
      <c r="F30" s="283" t="s">
        <v>90</v>
      </c>
      <c r="G30" s="179">
        <v>2.0499999999999998</v>
      </c>
      <c r="H30" s="179">
        <v>2.2000000000000002</v>
      </c>
      <c r="I30" s="169" t="s">
        <v>46</v>
      </c>
      <c r="J30" s="178">
        <v>69</v>
      </c>
      <c r="K30" s="178">
        <v>228</v>
      </c>
      <c r="L30" s="167">
        <f t="shared" ref="L30:L35" si="3">ROUND((J30+K30)*(1-$G$3),0)</f>
        <v>297</v>
      </c>
      <c r="M30" s="166">
        <f t="shared" ref="M30:M35" si="4">ROUND(L30*$M$3,0)</f>
        <v>0</v>
      </c>
      <c r="N30" s="177">
        <f t="shared" ref="N30:N35" si="5">L30/O30-1</f>
        <v>7.6086956521739024E-2</v>
      </c>
      <c r="O30" s="176">
        <v>276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ht="18" customHeight="1">
      <c r="A31" s="42"/>
      <c r="B31" s="23"/>
      <c r="C31" s="15"/>
      <c r="D31" s="193" t="s">
        <v>99</v>
      </c>
      <c r="E31" s="282" t="s">
        <v>22</v>
      </c>
      <c r="F31" s="283" t="s">
        <v>91</v>
      </c>
      <c r="G31" s="179">
        <v>2.64</v>
      </c>
      <c r="H31" s="179">
        <v>2.78</v>
      </c>
      <c r="I31" s="169" t="s">
        <v>46</v>
      </c>
      <c r="J31" s="178">
        <v>76</v>
      </c>
      <c r="K31" s="178">
        <v>235</v>
      </c>
      <c r="L31" s="167">
        <f t="shared" si="3"/>
        <v>311</v>
      </c>
      <c r="M31" s="166">
        <f t="shared" si="4"/>
        <v>0</v>
      </c>
      <c r="N31" s="177">
        <f t="shared" si="5"/>
        <v>-3.2051282051281937E-3</v>
      </c>
      <c r="O31" s="176">
        <v>312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1:26" ht="18" customHeight="1">
      <c r="A32" s="42"/>
      <c r="B32" s="23"/>
      <c r="C32" s="15"/>
      <c r="D32" s="193" t="s">
        <v>99</v>
      </c>
      <c r="E32" s="282" t="s">
        <v>24</v>
      </c>
      <c r="F32" s="283" t="s">
        <v>92</v>
      </c>
      <c r="G32" s="179">
        <v>3.52</v>
      </c>
      <c r="H32" s="179">
        <v>3.66</v>
      </c>
      <c r="I32" s="169" t="s">
        <v>46</v>
      </c>
      <c r="J32" s="178">
        <v>102</v>
      </c>
      <c r="K32" s="178">
        <v>275</v>
      </c>
      <c r="L32" s="167">
        <f t="shared" si="3"/>
        <v>377</v>
      </c>
      <c r="M32" s="166">
        <f t="shared" si="4"/>
        <v>0</v>
      </c>
      <c r="N32" s="177">
        <f t="shared" si="5"/>
        <v>-7.8947368421052877E-3</v>
      </c>
      <c r="O32" s="176">
        <v>380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8" customHeight="1">
      <c r="A33" s="42"/>
      <c r="B33" s="23"/>
      <c r="C33" s="15"/>
      <c r="D33" s="193" t="s">
        <v>99</v>
      </c>
      <c r="E33" s="282" t="s">
        <v>26</v>
      </c>
      <c r="F33" s="283" t="s">
        <v>93</v>
      </c>
      <c r="G33" s="179">
        <v>5.28</v>
      </c>
      <c r="H33" s="179">
        <v>5.57</v>
      </c>
      <c r="I33" s="169" t="s">
        <v>46</v>
      </c>
      <c r="J33" s="178">
        <v>164</v>
      </c>
      <c r="K33" s="178">
        <v>390</v>
      </c>
      <c r="L33" s="167">
        <f t="shared" si="3"/>
        <v>554</v>
      </c>
      <c r="M33" s="166">
        <f t="shared" si="4"/>
        <v>0</v>
      </c>
      <c r="N33" s="177">
        <f t="shared" si="5"/>
        <v>-3.597122302158251E-3</v>
      </c>
      <c r="O33" s="176">
        <v>556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8" customHeight="1">
      <c r="A34" s="42"/>
      <c r="B34" s="23"/>
      <c r="C34" s="15"/>
      <c r="D34" s="193" t="s">
        <v>99</v>
      </c>
      <c r="E34" s="282" t="s">
        <v>28</v>
      </c>
      <c r="F34" s="283" t="s">
        <v>94</v>
      </c>
      <c r="G34" s="179">
        <v>7.03</v>
      </c>
      <c r="H34" s="179">
        <v>7.62</v>
      </c>
      <c r="I34" s="169" t="s">
        <v>46</v>
      </c>
      <c r="J34" s="178">
        <v>217</v>
      </c>
      <c r="K34" s="178">
        <v>477</v>
      </c>
      <c r="L34" s="167">
        <f t="shared" si="3"/>
        <v>694</v>
      </c>
      <c r="M34" s="166">
        <f t="shared" si="4"/>
        <v>0</v>
      </c>
      <c r="N34" s="177">
        <f t="shared" si="5"/>
        <v>0</v>
      </c>
      <c r="O34" s="176">
        <v>694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8" customHeight="1">
      <c r="A35" s="42"/>
      <c r="B35" s="23"/>
      <c r="C35" s="15"/>
      <c r="D35" s="193" t="s">
        <v>99</v>
      </c>
      <c r="E35" s="282" t="s">
        <v>30</v>
      </c>
      <c r="F35" s="283" t="s">
        <v>95</v>
      </c>
      <c r="G35" s="179">
        <v>7.91</v>
      </c>
      <c r="H35" s="179">
        <v>8.7899999999999991</v>
      </c>
      <c r="I35" s="169" t="s">
        <v>46</v>
      </c>
      <c r="J35" s="178">
        <v>228</v>
      </c>
      <c r="K35" s="178">
        <v>493</v>
      </c>
      <c r="L35" s="167">
        <f t="shared" si="3"/>
        <v>721</v>
      </c>
      <c r="M35" s="166">
        <f t="shared" si="4"/>
        <v>0</v>
      </c>
      <c r="N35" s="177">
        <f t="shared" si="5"/>
        <v>-1.3850415512465242E-3</v>
      </c>
      <c r="O35" s="176">
        <v>722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21" customHeight="1">
      <c r="A36" s="42"/>
      <c r="B36" s="31"/>
      <c r="C36" s="133"/>
      <c r="D36" s="193"/>
      <c r="E36" s="194"/>
      <c r="F36" s="17"/>
      <c r="G36" s="18"/>
      <c r="H36" s="18"/>
      <c r="I36" s="18"/>
      <c r="J36" s="18"/>
      <c r="K36" s="18"/>
      <c r="L36" s="18"/>
      <c r="M36" s="18"/>
      <c r="N36" s="18"/>
      <c r="O36" s="182"/>
      <c r="P36" s="42"/>
      <c r="Q36" s="46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8" customHeight="1">
      <c r="A37" s="42"/>
      <c r="B37" s="23"/>
      <c r="C37" s="15"/>
      <c r="D37" s="193" t="s">
        <v>915</v>
      </c>
      <c r="E37" s="282" t="s">
        <v>32</v>
      </c>
      <c r="F37" s="282" t="s">
        <v>33</v>
      </c>
      <c r="G37" s="179" t="s">
        <v>104</v>
      </c>
      <c r="H37" s="179" t="s">
        <v>105</v>
      </c>
      <c r="I37" s="169" t="s">
        <v>46</v>
      </c>
      <c r="J37" s="178">
        <v>118</v>
      </c>
      <c r="K37" s="178">
        <v>177</v>
      </c>
      <c r="L37" s="167">
        <f>ROUND((J37+K37)*(1-$G$3),0)</f>
        <v>295</v>
      </c>
      <c r="M37" s="166">
        <f>ROUND(L37*$M$3,0)</f>
        <v>0</v>
      </c>
      <c r="N37" s="177">
        <f>L37/O37-1</f>
        <v>1.3745704467353903E-2</v>
      </c>
      <c r="O37" s="176">
        <v>291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8" customHeight="1">
      <c r="A38" s="42"/>
      <c r="B38" s="23"/>
      <c r="C38" s="15"/>
      <c r="D38" s="193" t="s">
        <v>915</v>
      </c>
      <c r="E38" s="282" t="s">
        <v>12</v>
      </c>
      <c r="F38" s="282" t="s">
        <v>13</v>
      </c>
      <c r="G38" s="179" t="s">
        <v>104</v>
      </c>
      <c r="H38" s="179" t="s">
        <v>105</v>
      </c>
      <c r="I38" s="169" t="s">
        <v>46</v>
      </c>
      <c r="J38" s="178">
        <v>119</v>
      </c>
      <c r="K38" s="178">
        <v>186</v>
      </c>
      <c r="L38" s="167">
        <f>ROUND((J38+K38)*(1-$G$3),0)</f>
        <v>305</v>
      </c>
      <c r="M38" s="166">
        <f>ROUND(L38*$M$3,0)</f>
        <v>0</v>
      </c>
      <c r="N38" s="177">
        <f>L38/O38-1</f>
        <v>1.3289036544850585E-2</v>
      </c>
      <c r="O38" s="176">
        <v>301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8" customHeight="1">
      <c r="A39" s="42"/>
      <c r="B39" s="23"/>
      <c r="C39" s="15"/>
      <c r="D39" s="193" t="s">
        <v>915</v>
      </c>
      <c r="E39" s="282" t="s">
        <v>14</v>
      </c>
      <c r="F39" s="282" t="s">
        <v>15</v>
      </c>
      <c r="G39" s="179" t="s">
        <v>108</v>
      </c>
      <c r="H39" s="179" t="s">
        <v>109</v>
      </c>
      <c r="I39" s="169" t="s">
        <v>46</v>
      </c>
      <c r="J39" s="178">
        <v>130</v>
      </c>
      <c r="K39" s="178">
        <v>208</v>
      </c>
      <c r="L39" s="167">
        <f>ROUND((J39+K39)*(1-$G$3),0)</f>
        <v>338</v>
      </c>
      <c r="M39" s="166">
        <f>ROUND(L39*$M$3,0)</f>
        <v>0</v>
      </c>
      <c r="N39" s="177">
        <f>L39/O39-1</f>
        <v>1.501501501501501E-2</v>
      </c>
      <c r="O39" s="176">
        <v>333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8" customHeight="1">
      <c r="A40" s="42"/>
      <c r="B40" s="23"/>
      <c r="C40" s="15"/>
      <c r="D40" s="193" t="s">
        <v>915</v>
      </c>
      <c r="E40" s="282" t="s">
        <v>16</v>
      </c>
      <c r="F40" s="282" t="s">
        <v>17</v>
      </c>
      <c r="G40" s="179" t="s">
        <v>110</v>
      </c>
      <c r="H40" s="179" t="s">
        <v>111</v>
      </c>
      <c r="I40" s="169" t="s">
        <v>46</v>
      </c>
      <c r="J40" s="178">
        <v>219</v>
      </c>
      <c r="K40" s="178">
        <v>334</v>
      </c>
      <c r="L40" s="167">
        <f>ROUND((J40+K40)*(1-$G$3),0)</f>
        <v>553</v>
      </c>
      <c r="M40" s="166">
        <f>ROUND(L40*$M$3,0)</f>
        <v>0</v>
      </c>
      <c r="N40" s="177">
        <f>L40/O40-1</f>
        <v>-0.10081300813008132</v>
      </c>
      <c r="O40" s="176">
        <v>615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8" customHeight="1">
      <c r="A41" s="42"/>
      <c r="B41" s="23"/>
      <c r="C41" s="15"/>
      <c r="D41" s="193" t="s">
        <v>915</v>
      </c>
      <c r="E41" s="282" t="s">
        <v>18</v>
      </c>
      <c r="F41" s="282" t="s">
        <v>19</v>
      </c>
      <c r="G41" s="179" t="s">
        <v>112</v>
      </c>
      <c r="H41" s="179" t="s">
        <v>113</v>
      </c>
      <c r="I41" s="169" t="s">
        <v>46</v>
      </c>
      <c r="J41" s="178">
        <v>309</v>
      </c>
      <c r="K41" s="178">
        <v>464</v>
      </c>
      <c r="L41" s="167">
        <f>ROUND((J41+K41)*(1-$G$3),0)</f>
        <v>773</v>
      </c>
      <c r="M41" s="166">
        <f>ROUND(L41*$M$3,0)</f>
        <v>0</v>
      </c>
      <c r="N41" s="177">
        <f>L41/O41-1</f>
        <v>-3.8659793814432852E-3</v>
      </c>
      <c r="O41" s="176">
        <v>776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8" customHeight="1">
      <c r="A42" s="42"/>
      <c r="B42" s="23"/>
      <c r="C42" s="15"/>
      <c r="D42" s="15"/>
      <c r="E42" s="9"/>
      <c r="F42" s="10"/>
      <c r="G42" s="11"/>
      <c r="H42" s="11"/>
      <c r="I42" s="56"/>
      <c r="J42" s="56"/>
      <c r="K42" s="56"/>
      <c r="L42" s="56"/>
      <c r="M42" s="56"/>
      <c r="N42" s="56"/>
      <c r="O42" s="192"/>
      <c r="P42" s="42"/>
      <c r="Q42" s="46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8" customHeight="1">
      <c r="A43" s="42"/>
      <c r="B43" s="274" t="s">
        <v>118</v>
      </c>
      <c r="C43" s="275"/>
      <c r="D43" s="275"/>
      <c r="E43" s="276"/>
      <c r="F43" s="277"/>
      <c r="G43" s="278"/>
      <c r="H43" s="278"/>
      <c r="I43" s="278"/>
      <c r="J43" s="279"/>
      <c r="K43" s="279"/>
      <c r="L43" s="280"/>
      <c r="M43" s="280"/>
      <c r="N43" s="280"/>
      <c r="O43" s="281"/>
      <c r="P43" s="42"/>
      <c r="Q43" s="46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8" customHeight="1">
      <c r="A44" s="42"/>
      <c r="B44" s="23"/>
      <c r="C44" s="15"/>
      <c r="D44" s="15"/>
      <c r="E44" s="58"/>
      <c r="F44" s="8"/>
      <c r="G44" s="6"/>
      <c r="H44" s="6"/>
      <c r="I44" s="53"/>
      <c r="J44" s="53"/>
      <c r="K44" s="53"/>
      <c r="L44" s="53"/>
      <c r="M44" s="53"/>
      <c r="N44" s="53"/>
      <c r="O44" s="181"/>
      <c r="P44" s="42"/>
      <c r="Q44" s="46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8" customHeight="1">
      <c r="A45" s="42"/>
      <c r="B45" s="23"/>
      <c r="C45" s="15"/>
      <c r="D45" s="187" t="s">
        <v>99</v>
      </c>
      <c r="E45" s="282" t="s">
        <v>883</v>
      </c>
      <c r="F45" s="282" t="s">
        <v>65</v>
      </c>
      <c r="G45" s="179">
        <v>10.55</v>
      </c>
      <c r="H45" s="179">
        <v>11.14</v>
      </c>
      <c r="I45" s="169" t="s">
        <v>46</v>
      </c>
      <c r="J45" s="178">
        <v>428</v>
      </c>
      <c r="K45" s="178">
        <v>666</v>
      </c>
      <c r="L45" s="167">
        <f>ROUND((J45+K45)*(1-$G$3),0)</f>
        <v>1094</v>
      </c>
      <c r="M45" s="166">
        <f>ROUND(L45*$M$3,0)</f>
        <v>0</v>
      </c>
      <c r="N45" s="177">
        <f>L45/O45-1</f>
        <v>-9.9547511312216841E-3</v>
      </c>
      <c r="O45" s="176">
        <v>1105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8" customHeight="1">
      <c r="A46" s="42"/>
      <c r="B46" s="23"/>
      <c r="C46" s="15"/>
      <c r="D46" s="15"/>
      <c r="E46" s="191" t="s">
        <v>122</v>
      </c>
      <c r="F46" s="70"/>
      <c r="G46" s="190"/>
      <c r="H46" s="190"/>
      <c r="I46" s="71"/>
      <c r="J46" s="189"/>
      <c r="K46" s="189"/>
      <c r="L46" s="189"/>
      <c r="M46" s="189"/>
      <c r="N46" s="66"/>
      <c r="O46" s="188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8" customHeight="1">
      <c r="A47" s="42"/>
      <c r="B47" s="23"/>
      <c r="C47" s="15"/>
      <c r="D47" s="187" t="s">
        <v>99</v>
      </c>
      <c r="E47" s="282" t="s">
        <v>883</v>
      </c>
      <c r="F47" s="282" t="s">
        <v>96</v>
      </c>
      <c r="G47" s="179">
        <v>10.55</v>
      </c>
      <c r="H47" s="179">
        <v>11.14</v>
      </c>
      <c r="I47" s="169" t="s">
        <v>46</v>
      </c>
      <c r="J47" s="178">
        <v>428</v>
      </c>
      <c r="K47" s="178">
        <v>806</v>
      </c>
      <c r="L47" s="167">
        <f>ROUND((J47+K47)*(1-$G$3),0)</f>
        <v>1234</v>
      </c>
      <c r="M47" s="166">
        <f>ROUND(L47*$M$3,0)</f>
        <v>0</v>
      </c>
      <c r="N47" s="177">
        <f>L47/O47-1</f>
        <v>-8.835341365461824E-3</v>
      </c>
      <c r="O47" s="176">
        <v>1245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8" customHeight="1">
      <c r="A48" s="42"/>
      <c r="B48" s="23"/>
      <c r="C48" s="15"/>
      <c r="D48" s="15"/>
      <c r="E48" s="7"/>
      <c r="F48" s="8"/>
      <c r="G48" s="6"/>
      <c r="H48" s="6"/>
      <c r="I48" s="53"/>
      <c r="J48" s="53"/>
      <c r="K48" s="53"/>
      <c r="L48" s="53"/>
      <c r="M48" s="53"/>
      <c r="N48" s="53"/>
      <c r="O48" s="181"/>
      <c r="P48" s="42"/>
      <c r="Q48" s="46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8" customHeight="1">
      <c r="A49" s="42"/>
      <c r="B49" s="23"/>
      <c r="C49" s="15"/>
      <c r="D49" s="15"/>
      <c r="E49" s="7"/>
      <c r="F49" s="8"/>
      <c r="G49" s="6"/>
      <c r="H49" s="6"/>
      <c r="I49" s="53"/>
      <c r="J49" s="53"/>
      <c r="K49" s="53"/>
      <c r="L49" s="53"/>
      <c r="M49" s="53"/>
      <c r="N49" s="53"/>
      <c r="O49" s="181"/>
      <c r="P49" s="42"/>
      <c r="Q49" s="46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8" customHeight="1">
      <c r="A50" s="42"/>
      <c r="B50" s="23"/>
      <c r="C50" s="15"/>
      <c r="D50" s="15"/>
      <c r="E50" s="72"/>
      <c r="F50" s="73"/>
      <c r="G50" s="74"/>
      <c r="H50" s="74"/>
      <c r="I50" s="75"/>
      <c r="J50" s="75"/>
      <c r="K50" s="75"/>
      <c r="L50" s="75"/>
      <c r="M50" s="75"/>
      <c r="N50" s="75"/>
      <c r="O50" s="186"/>
      <c r="P50" s="42"/>
      <c r="Q50" s="46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8" customHeight="1">
      <c r="A51" s="42"/>
      <c r="B51" s="274" t="s">
        <v>101</v>
      </c>
      <c r="C51" s="275"/>
      <c r="D51" s="275"/>
      <c r="E51" s="276"/>
      <c r="F51" s="277"/>
      <c r="G51" s="278"/>
      <c r="H51" s="278"/>
      <c r="I51" s="278"/>
      <c r="J51" s="279"/>
      <c r="K51" s="279"/>
      <c r="L51" s="280"/>
      <c r="M51" s="280"/>
      <c r="N51" s="280"/>
      <c r="O51" s="281"/>
      <c r="P51" s="42"/>
      <c r="Q51" s="46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8" customHeight="1">
      <c r="A52" s="42"/>
      <c r="B52" s="31"/>
      <c r="C52" s="133"/>
      <c r="D52" s="133"/>
      <c r="E52" s="58"/>
      <c r="F52" s="17"/>
      <c r="G52" s="18"/>
      <c r="H52" s="18"/>
      <c r="I52" s="54"/>
      <c r="J52" s="54"/>
      <c r="K52" s="54"/>
      <c r="L52" s="54"/>
      <c r="M52" s="54"/>
      <c r="N52" s="54"/>
      <c r="O52" s="182"/>
      <c r="P52" s="42"/>
      <c r="Q52" s="46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8" customHeight="1">
      <c r="A53" s="42"/>
      <c r="B53" s="23"/>
      <c r="C53" s="15"/>
      <c r="D53" s="180" t="s">
        <v>99</v>
      </c>
      <c r="E53" s="282" t="s">
        <v>47</v>
      </c>
      <c r="F53" s="282" t="s">
        <v>48</v>
      </c>
      <c r="G53" s="179">
        <v>2.2000000000000002</v>
      </c>
      <c r="H53" s="179">
        <v>2.34</v>
      </c>
      <c r="I53" s="169" t="s">
        <v>46</v>
      </c>
      <c r="J53" s="178">
        <v>71</v>
      </c>
      <c r="K53" s="178">
        <v>113</v>
      </c>
      <c r="L53" s="167">
        <f t="shared" ref="L53:L62" si="6">ROUND((J53+K53)*(1-$G$3),0)</f>
        <v>184</v>
      </c>
      <c r="M53" s="166">
        <f t="shared" ref="M53:M62" si="7">ROUND(L53*$M$3,0)</f>
        <v>0</v>
      </c>
      <c r="N53" s="177">
        <f t="shared" ref="N53:N62" si="8">L53/O53-1</f>
        <v>1.098901098901095E-2</v>
      </c>
      <c r="O53" s="176">
        <v>182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8" customHeight="1">
      <c r="A54" s="42"/>
      <c r="B54" s="23"/>
      <c r="C54" s="15"/>
      <c r="D54" s="180" t="s">
        <v>99</v>
      </c>
      <c r="E54" s="282" t="s">
        <v>49</v>
      </c>
      <c r="F54" s="282" t="s">
        <v>50</v>
      </c>
      <c r="G54" s="179">
        <v>2.64</v>
      </c>
      <c r="H54" s="179">
        <v>2.78</v>
      </c>
      <c r="I54" s="169" t="s">
        <v>46</v>
      </c>
      <c r="J54" s="178">
        <v>76</v>
      </c>
      <c r="K54" s="178">
        <v>122</v>
      </c>
      <c r="L54" s="167">
        <f t="shared" si="6"/>
        <v>198</v>
      </c>
      <c r="M54" s="166">
        <f t="shared" si="7"/>
        <v>0</v>
      </c>
      <c r="N54" s="177">
        <f t="shared" si="8"/>
        <v>-5.0251256281407253E-3</v>
      </c>
      <c r="O54" s="176">
        <v>199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8" customHeight="1">
      <c r="A55" s="42"/>
      <c r="B55" s="23"/>
      <c r="C55" s="15"/>
      <c r="D55" s="180" t="s">
        <v>99</v>
      </c>
      <c r="E55" s="282" t="s">
        <v>51</v>
      </c>
      <c r="F55" s="282" t="s">
        <v>52</v>
      </c>
      <c r="G55" s="179">
        <v>3.52</v>
      </c>
      <c r="H55" s="179">
        <v>3.81</v>
      </c>
      <c r="I55" s="169" t="s">
        <v>46</v>
      </c>
      <c r="J55" s="178">
        <v>102</v>
      </c>
      <c r="K55" s="178">
        <v>162</v>
      </c>
      <c r="L55" s="167">
        <f t="shared" si="6"/>
        <v>264</v>
      </c>
      <c r="M55" s="166">
        <f t="shared" si="7"/>
        <v>0</v>
      </c>
      <c r="N55" s="177">
        <f t="shared" si="8"/>
        <v>-1.1235955056179803E-2</v>
      </c>
      <c r="O55" s="176">
        <v>267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8" customHeight="1">
      <c r="A56" s="42"/>
      <c r="B56" s="23"/>
      <c r="C56" s="15"/>
      <c r="D56" s="180" t="s">
        <v>99</v>
      </c>
      <c r="E56" s="282" t="s">
        <v>53</v>
      </c>
      <c r="F56" s="282" t="s">
        <v>54</v>
      </c>
      <c r="G56" s="179">
        <v>5.28</v>
      </c>
      <c r="H56" s="179">
        <v>5.57</v>
      </c>
      <c r="I56" s="169" t="s">
        <v>46</v>
      </c>
      <c r="J56" s="178">
        <v>164</v>
      </c>
      <c r="K56" s="178">
        <v>250</v>
      </c>
      <c r="L56" s="167">
        <f t="shared" si="6"/>
        <v>414</v>
      </c>
      <c r="M56" s="166">
        <f t="shared" si="7"/>
        <v>0</v>
      </c>
      <c r="N56" s="177">
        <f t="shared" si="8"/>
        <v>-4.8076923076922906E-3</v>
      </c>
      <c r="O56" s="176">
        <v>416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8" customHeight="1">
      <c r="A57" s="42"/>
      <c r="B57" s="23"/>
      <c r="C57" s="15"/>
      <c r="D57" s="180" t="s">
        <v>99</v>
      </c>
      <c r="E57" s="282" t="s">
        <v>55</v>
      </c>
      <c r="F57" s="282" t="s">
        <v>56</v>
      </c>
      <c r="G57" s="179">
        <v>7.03</v>
      </c>
      <c r="H57" s="179">
        <v>7.33</v>
      </c>
      <c r="I57" s="169" t="s">
        <v>46</v>
      </c>
      <c r="J57" s="178">
        <v>217</v>
      </c>
      <c r="K57" s="178">
        <v>338</v>
      </c>
      <c r="L57" s="167">
        <f t="shared" si="6"/>
        <v>555</v>
      </c>
      <c r="M57" s="166">
        <f t="shared" si="7"/>
        <v>0</v>
      </c>
      <c r="N57" s="177">
        <f t="shared" si="8"/>
        <v>0</v>
      </c>
      <c r="O57" s="176">
        <v>555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8" customHeight="1">
      <c r="A58" s="42"/>
      <c r="B58" s="23"/>
      <c r="C58" s="15"/>
      <c r="D58" s="180" t="s">
        <v>99</v>
      </c>
      <c r="E58" s="282" t="s">
        <v>47</v>
      </c>
      <c r="F58" s="283" t="str">
        <f>F53&amp;"/-40"</f>
        <v>KSRB21HFAN1/-40</v>
      </c>
      <c r="G58" s="179">
        <v>2.2000000000000002</v>
      </c>
      <c r="H58" s="179">
        <v>2.34</v>
      </c>
      <c r="I58" s="169" t="s">
        <v>46</v>
      </c>
      <c r="J58" s="178">
        <v>71</v>
      </c>
      <c r="K58" s="178">
        <v>226</v>
      </c>
      <c r="L58" s="167">
        <f t="shared" si="6"/>
        <v>297</v>
      </c>
      <c r="M58" s="166">
        <f t="shared" si="7"/>
        <v>0</v>
      </c>
      <c r="N58" s="177">
        <f t="shared" si="8"/>
        <v>6.7796610169490457E-3</v>
      </c>
      <c r="O58" s="176">
        <v>295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8" customHeight="1">
      <c r="A59" s="42"/>
      <c r="B59" s="23"/>
      <c r="C59" s="15"/>
      <c r="D59" s="180" t="s">
        <v>99</v>
      </c>
      <c r="E59" s="282" t="s">
        <v>49</v>
      </c>
      <c r="F59" s="283" t="str">
        <f>F54&amp;"/-40"</f>
        <v>KSRB26HFAN1/-40</v>
      </c>
      <c r="G59" s="179">
        <v>2.64</v>
      </c>
      <c r="H59" s="179">
        <v>2.78</v>
      </c>
      <c r="I59" s="169" t="s">
        <v>46</v>
      </c>
      <c r="J59" s="178">
        <v>76</v>
      </c>
      <c r="K59" s="178">
        <v>235</v>
      </c>
      <c r="L59" s="167">
        <f t="shared" si="6"/>
        <v>311</v>
      </c>
      <c r="M59" s="166">
        <f t="shared" si="7"/>
        <v>0</v>
      </c>
      <c r="N59" s="177">
        <f t="shared" si="8"/>
        <v>-3.2051282051281937E-3</v>
      </c>
      <c r="O59" s="176">
        <v>312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8" customHeight="1">
      <c r="A60" s="42"/>
      <c r="B60" s="23"/>
      <c r="C60" s="15"/>
      <c r="D60" s="180" t="s">
        <v>99</v>
      </c>
      <c r="E60" s="282" t="s">
        <v>51</v>
      </c>
      <c r="F60" s="283" t="str">
        <f>F55&amp;"/-40"</f>
        <v>KSRB35HFAN1/-40</v>
      </c>
      <c r="G60" s="179">
        <v>3.52</v>
      </c>
      <c r="H60" s="179">
        <v>3.81</v>
      </c>
      <c r="I60" s="169" t="s">
        <v>46</v>
      </c>
      <c r="J60" s="178">
        <v>102</v>
      </c>
      <c r="K60" s="178">
        <v>275</v>
      </c>
      <c r="L60" s="167">
        <f t="shared" si="6"/>
        <v>377</v>
      </c>
      <c r="M60" s="166">
        <f t="shared" si="7"/>
        <v>0</v>
      </c>
      <c r="N60" s="177">
        <f t="shared" si="8"/>
        <v>-7.8947368421052877E-3</v>
      </c>
      <c r="O60" s="176">
        <v>380</v>
      </c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8" customHeight="1">
      <c r="A61" s="42"/>
      <c r="B61" s="23"/>
      <c r="C61" s="15"/>
      <c r="D61" s="180" t="s">
        <v>99</v>
      </c>
      <c r="E61" s="282" t="s">
        <v>53</v>
      </c>
      <c r="F61" s="283" t="str">
        <f>F56&amp;"/-40"</f>
        <v>KSRB53HFAN1/-40</v>
      </c>
      <c r="G61" s="179">
        <v>5.28</v>
      </c>
      <c r="H61" s="179">
        <v>5.57</v>
      </c>
      <c r="I61" s="169" t="s">
        <v>46</v>
      </c>
      <c r="J61" s="178">
        <v>164</v>
      </c>
      <c r="K61" s="178">
        <v>390</v>
      </c>
      <c r="L61" s="167">
        <f t="shared" si="6"/>
        <v>554</v>
      </c>
      <c r="M61" s="166">
        <f t="shared" si="7"/>
        <v>0</v>
      </c>
      <c r="N61" s="177">
        <f t="shared" si="8"/>
        <v>-3.597122302158251E-3</v>
      </c>
      <c r="O61" s="176">
        <v>556</v>
      </c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8" customHeight="1">
      <c r="A62" s="42"/>
      <c r="B62" s="23"/>
      <c r="C62" s="15"/>
      <c r="D62" s="180" t="s">
        <v>99</v>
      </c>
      <c r="E62" s="282" t="s">
        <v>55</v>
      </c>
      <c r="F62" s="283" t="str">
        <f>F57&amp;"/-40"</f>
        <v>KSRB70HFAN1/-40</v>
      </c>
      <c r="G62" s="179">
        <v>7.03</v>
      </c>
      <c r="H62" s="179">
        <v>7.33</v>
      </c>
      <c r="I62" s="169" t="s">
        <v>46</v>
      </c>
      <c r="J62" s="178">
        <v>217</v>
      </c>
      <c r="K62" s="178">
        <v>477</v>
      </c>
      <c r="L62" s="167">
        <f t="shared" si="6"/>
        <v>694</v>
      </c>
      <c r="M62" s="166">
        <f t="shared" si="7"/>
        <v>0</v>
      </c>
      <c r="N62" s="177">
        <f t="shared" si="8"/>
        <v>0</v>
      </c>
      <c r="O62" s="176">
        <v>694</v>
      </c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ht="18" customHeight="1">
      <c r="A63" s="42"/>
      <c r="B63" s="23"/>
      <c r="C63" s="15"/>
      <c r="D63" s="15"/>
      <c r="E63" s="58"/>
      <c r="F63" s="17"/>
      <c r="G63" s="17"/>
      <c r="H63" s="17"/>
      <c r="I63" s="17"/>
      <c r="J63" s="17"/>
      <c r="K63" s="17"/>
      <c r="L63" s="17"/>
      <c r="M63" s="17"/>
      <c r="N63" s="17"/>
      <c r="O63" s="185"/>
      <c r="P63" s="42"/>
      <c r="Q63" s="46"/>
      <c r="R63" s="42"/>
      <c r="S63" s="42"/>
      <c r="T63" s="42"/>
      <c r="U63" s="42"/>
      <c r="V63" s="42"/>
      <c r="W63" s="42"/>
      <c r="X63" s="42"/>
      <c r="Y63" s="42"/>
      <c r="Z63" s="42"/>
    </row>
    <row r="64" spans="1:26" ht="18" customHeight="1">
      <c r="A64" s="42"/>
      <c r="B64" s="23"/>
      <c r="C64" s="15"/>
      <c r="D64" s="180" t="s">
        <v>916</v>
      </c>
      <c r="E64" s="282" t="s">
        <v>57</v>
      </c>
      <c r="F64" s="282" t="s">
        <v>58</v>
      </c>
      <c r="G64" s="179" t="s">
        <v>126</v>
      </c>
      <c r="H64" s="179" t="s">
        <v>114</v>
      </c>
      <c r="I64" s="169" t="s">
        <v>46</v>
      </c>
      <c r="J64" s="178">
        <v>119</v>
      </c>
      <c r="K64" s="178">
        <v>186</v>
      </c>
      <c r="L64" s="167">
        <f t="shared" ref="L64:L70" si="9">ROUND((J64+K64)*(1-$G$3),0)</f>
        <v>305</v>
      </c>
      <c r="M64" s="166">
        <f t="shared" ref="M64:M70" si="10">ROUND(L64*$M$3,0)</f>
        <v>0</v>
      </c>
      <c r="N64" s="177">
        <f>L64/O64-1</f>
        <v>1.3289036544850585E-2</v>
      </c>
      <c r="O64" s="176">
        <v>301</v>
      </c>
      <c r="P64" s="42"/>
      <c r="Q64" s="46"/>
      <c r="R64" s="42"/>
      <c r="S64" s="42"/>
      <c r="T64" s="42"/>
      <c r="U64" s="42"/>
      <c r="V64" s="42"/>
      <c r="W64" s="42"/>
      <c r="X64" s="42"/>
      <c r="Y64" s="42"/>
      <c r="Z64" s="42"/>
    </row>
    <row r="65" spans="1:26" ht="18" customHeight="1">
      <c r="A65" s="42"/>
      <c r="B65" s="23"/>
      <c r="C65" s="15"/>
      <c r="D65" s="180" t="s">
        <v>916</v>
      </c>
      <c r="E65" s="282" t="s">
        <v>59</v>
      </c>
      <c r="F65" s="282" t="s">
        <v>60</v>
      </c>
      <c r="G65" s="179" t="s">
        <v>115</v>
      </c>
      <c r="H65" s="179" t="s">
        <v>116</v>
      </c>
      <c r="I65" s="169" t="s">
        <v>46</v>
      </c>
      <c r="J65" s="178">
        <v>130</v>
      </c>
      <c r="K65" s="178">
        <v>208</v>
      </c>
      <c r="L65" s="167">
        <f t="shared" si="9"/>
        <v>338</v>
      </c>
      <c r="M65" s="166">
        <f t="shared" si="10"/>
        <v>0</v>
      </c>
      <c r="N65" s="177">
        <f>L65/O65-1</f>
        <v>1.501501501501501E-2</v>
      </c>
      <c r="O65" s="176">
        <v>333</v>
      </c>
      <c r="P65" s="42"/>
      <c r="Q65" s="46"/>
      <c r="R65" s="42"/>
      <c r="S65" s="42"/>
      <c r="T65" s="42"/>
      <c r="U65" s="42"/>
      <c r="V65" s="42"/>
      <c r="W65" s="42"/>
      <c r="X65" s="42"/>
      <c r="Y65" s="42"/>
      <c r="Z65" s="42"/>
    </row>
    <row r="66" spans="1:26" ht="18" customHeight="1">
      <c r="A66" s="42"/>
      <c r="B66" s="23"/>
      <c r="C66" s="15"/>
      <c r="D66" s="180" t="s">
        <v>915</v>
      </c>
      <c r="E66" s="282" t="s">
        <v>61</v>
      </c>
      <c r="F66" s="282" t="s">
        <v>62</v>
      </c>
      <c r="G66" s="179" t="s">
        <v>110</v>
      </c>
      <c r="H66" s="179" t="s">
        <v>111</v>
      </c>
      <c r="I66" s="169" t="s">
        <v>46</v>
      </c>
      <c r="J66" s="178">
        <v>219</v>
      </c>
      <c r="K66" s="178">
        <v>334</v>
      </c>
      <c r="L66" s="167">
        <f t="shared" si="9"/>
        <v>553</v>
      </c>
      <c r="M66" s="166">
        <f t="shared" si="10"/>
        <v>0</v>
      </c>
      <c r="N66" s="177">
        <f>L66/O66-1</f>
        <v>-0.10081300813008132</v>
      </c>
      <c r="O66" s="176">
        <v>615</v>
      </c>
      <c r="P66" s="42"/>
      <c r="Q66" s="46"/>
      <c r="R66" s="42"/>
      <c r="S66" s="42"/>
      <c r="T66" s="42"/>
      <c r="U66" s="42"/>
      <c r="V66" s="42"/>
      <c r="W66" s="42"/>
      <c r="X66" s="42"/>
      <c r="Y66" s="42"/>
      <c r="Z66" s="42"/>
    </row>
    <row r="67" spans="1:26" ht="18" customHeight="1">
      <c r="A67" s="42"/>
      <c r="B67" s="23"/>
      <c r="C67" s="15"/>
      <c r="D67" s="180" t="s">
        <v>915</v>
      </c>
      <c r="E67" s="282" t="s">
        <v>63</v>
      </c>
      <c r="F67" s="282" t="s">
        <v>64</v>
      </c>
      <c r="G67" s="179" t="s">
        <v>112</v>
      </c>
      <c r="H67" s="179" t="s">
        <v>113</v>
      </c>
      <c r="I67" s="169" t="s">
        <v>46</v>
      </c>
      <c r="J67" s="178">
        <v>309</v>
      </c>
      <c r="K67" s="178">
        <v>464</v>
      </c>
      <c r="L67" s="167">
        <f t="shared" si="9"/>
        <v>773</v>
      </c>
      <c r="M67" s="166">
        <f t="shared" si="10"/>
        <v>0</v>
      </c>
      <c r="N67" s="177">
        <f>L67/O67-1</f>
        <v>-3.8659793814432852E-3</v>
      </c>
      <c r="O67" s="176">
        <v>776</v>
      </c>
      <c r="P67" s="42"/>
      <c r="Q67" s="46"/>
      <c r="R67" s="42"/>
      <c r="S67" s="42"/>
      <c r="T67" s="42"/>
      <c r="U67" s="42"/>
      <c r="V67" s="42"/>
      <c r="W67" s="42"/>
      <c r="X67" s="42"/>
      <c r="Y67" s="42"/>
      <c r="Z67" s="42"/>
    </row>
    <row r="68" spans="1:26" ht="18" customHeight="1">
      <c r="A68" s="42"/>
      <c r="B68" s="23"/>
      <c r="C68" s="237" t="s">
        <v>912</v>
      </c>
      <c r="D68" s="180" t="s">
        <v>916</v>
      </c>
      <c r="E68" s="282" t="s">
        <v>933</v>
      </c>
      <c r="F68" s="282" t="s">
        <v>932</v>
      </c>
      <c r="G68" s="179" t="s">
        <v>126</v>
      </c>
      <c r="H68" s="179" t="s">
        <v>114</v>
      </c>
      <c r="I68" s="169"/>
      <c r="J68" s="178">
        <v>119</v>
      </c>
      <c r="K68" s="178">
        <v>186</v>
      </c>
      <c r="L68" s="167">
        <f t="shared" si="9"/>
        <v>305</v>
      </c>
      <c r="M68" s="166">
        <f t="shared" si="10"/>
        <v>0</v>
      </c>
      <c r="N68" s="53"/>
      <c r="O68" s="181"/>
      <c r="P68" s="42"/>
      <c r="Q68" s="46"/>
      <c r="R68" s="42"/>
      <c r="S68" s="42"/>
      <c r="T68" s="42"/>
      <c r="U68" s="42"/>
      <c r="V68" s="42"/>
      <c r="W68" s="42"/>
      <c r="X68" s="42"/>
      <c r="Y68" s="42"/>
      <c r="Z68" s="42"/>
    </row>
    <row r="69" spans="1:26" ht="18" customHeight="1">
      <c r="A69" s="42"/>
      <c r="B69" s="23"/>
      <c r="C69" s="237" t="s">
        <v>912</v>
      </c>
      <c r="D69" s="180" t="s">
        <v>916</v>
      </c>
      <c r="E69" s="282" t="s">
        <v>931</v>
      </c>
      <c r="F69" s="282" t="s">
        <v>930</v>
      </c>
      <c r="G69" s="179" t="s">
        <v>115</v>
      </c>
      <c r="H69" s="179" t="s">
        <v>116</v>
      </c>
      <c r="I69" s="169"/>
      <c r="J69" s="178">
        <v>130</v>
      </c>
      <c r="K69" s="178">
        <v>208</v>
      </c>
      <c r="L69" s="167">
        <f t="shared" si="9"/>
        <v>338</v>
      </c>
      <c r="M69" s="166">
        <f t="shared" si="10"/>
        <v>0</v>
      </c>
      <c r="N69" s="53"/>
      <c r="O69" s="181"/>
      <c r="P69" s="42"/>
      <c r="Q69" s="46"/>
      <c r="R69" s="42"/>
      <c r="S69" s="42"/>
      <c r="T69" s="42"/>
      <c r="U69" s="42"/>
      <c r="V69" s="42"/>
      <c r="W69" s="42"/>
      <c r="X69" s="42"/>
      <c r="Y69" s="42"/>
      <c r="Z69" s="42"/>
    </row>
    <row r="70" spans="1:26" ht="18" customHeight="1">
      <c r="A70" s="42"/>
      <c r="B70" s="23"/>
      <c r="C70" s="237" t="s">
        <v>912</v>
      </c>
      <c r="D70" s="180" t="s">
        <v>916</v>
      </c>
      <c r="E70" s="282" t="s">
        <v>929</v>
      </c>
      <c r="F70" s="282" t="s">
        <v>928</v>
      </c>
      <c r="G70" s="179" t="s">
        <v>110</v>
      </c>
      <c r="H70" s="179" t="s">
        <v>111</v>
      </c>
      <c r="I70" s="169"/>
      <c r="J70" s="178">
        <v>219</v>
      </c>
      <c r="K70" s="178">
        <v>334</v>
      </c>
      <c r="L70" s="167">
        <f t="shared" si="9"/>
        <v>553</v>
      </c>
      <c r="M70" s="166">
        <f t="shared" si="10"/>
        <v>0</v>
      </c>
      <c r="N70" s="53"/>
      <c r="O70" s="181"/>
      <c r="P70" s="42"/>
      <c r="Q70" s="46"/>
      <c r="R70" s="42"/>
      <c r="S70" s="42"/>
      <c r="T70" s="42"/>
      <c r="U70" s="42"/>
      <c r="V70" s="42"/>
      <c r="W70" s="42"/>
      <c r="X70" s="42"/>
      <c r="Y70" s="42"/>
      <c r="Z70" s="42"/>
    </row>
    <row r="71" spans="1:26" ht="18" customHeight="1">
      <c r="A71" s="42"/>
      <c r="B71" s="23"/>
      <c r="C71" s="15"/>
      <c r="D71" s="15"/>
      <c r="E71" s="7"/>
      <c r="F71" s="8"/>
      <c r="G71" s="6"/>
      <c r="H71" s="6"/>
      <c r="I71" s="53"/>
      <c r="J71" s="53"/>
      <c r="K71" s="53"/>
      <c r="L71" s="53"/>
      <c r="M71" s="53"/>
      <c r="N71" s="53"/>
      <c r="O71" s="181"/>
      <c r="P71" s="42"/>
      <c r="Q71" s="46"/>
      <c r="R71" s="42"/>
      <c r="S71" s="42"/>
      <c r="T71" s="42"/>
      <c r="U71" s="42"/>
      <c r="V71" s="42"/>
      <c r="W71" s="42"/>
      <c r="X71" s="42"/>
      <c r="Y71" s="42"/>
      <c r="Z71" s="42"/>
    </row>
    <row r="72" spans="1:26" ht="18" customHeight="1">
      <c r="A72" s="42"/>
      <c r="B72" s="274" t="s">
        <v>120</v>
      </c>
      <c r="C72" s="275"/>
      <c r="D72" s="275"/>
      <c r="E72" s="276"/>
      <c r="F72" s="277"/>
      <c r="G72" s="278"/>
      <c r="H72" s="278"/>
      <c r="I72" s="278"/>
      <c r="J72" s="279"/>
      <c r="K72" s="279"/>
      <c r="L72" s="280"/>
      <c r="M72" s="280"/>
      <c r="N72" s="280"/>
      <c r="O72" s="281"/>
      <c r="P72" s="42"/>
      <c r="Q72" s="46"/>
      <c r="R72" s="42"/>
      <c r="S72" s="42"/>
      <c r="T72" s="42"/>
      <c r="U72" s="42"/>
      <c r="V72" s="42"/>
      <c r="W72" s="42"/>
      <c r="X72" s="42"/>
      <c r="Y72" s="42"/>
      <c r="Z72" s="42"/>
    </row>
    <row r="73" spans="1:26" ht="18" customHeight="1">
      <c r="A73" s="42"/>
      <c r="B73" s="31"/>
      <c r="C73" s="133"/>
      <c r="D73" s="133"/>
      <c r="E73" s="58" t="s">
        <v>99</v>
      </c>
      <c r="F73" s="17"/>
      <c r="G73" s="18"/>
      <c r="H73" s="18"/>
      <c r="I73" s="54"/>
      <c r="J73" s="54"/>
      <c r="K73" s="54"/>
      <c r="L73" s="54"/>
      <c r="M73" s="54"/>
      <c r="N73" s="54"/>
      <c r="O73" s="182"/>
      <c r="P73" s="42"/>
      <c r="Q73" s="46"/>
      <c r="R73" s="42"/>
      <c r="S73" s="42"/>
      <c r="T73" s="42"/>
      <c r="U73" s="42"/>
      <c r="V73" s="42"/>
      <c r="W73" s="42"/>
      <c r="X73" s="42"/>
      <c r="Y73" s="42"/>
      <c r="Z73" s="42"/>
    </row>
    <row r="74" spans="1:26" ht="18" customHeight="1">
      <c r="A74" s="42"/>
      <c r="B74" s="23"/>
      <c r="C74" s="15"/>
      <c r="D74" s="180" t="s">
        <v>99</v>
      </c>
      <c r="E74" s="282" t="s">
        <v>66</v>
      </c>
      <c r="F74" s="282" t="s">
        <v>67</v>
      </c>
      <c r="G74" s="179">
        <v>2.25</v>
      </c>
      <c r="H74" s="179">
        <v>2.35</v>
      </c>
      <c r="I74" s="169" t="s">
        <v>46</v>
      </c>
      <c r="J74" s="178">
        <v>71</v>
      </c>
      <c r="K74" s="178">
        <v>113</v>
      </c>
      <c r="L74" s="167">
        <f t="shared" ref="L74:L80" si="11">ROUND((J74+K74)*(1-$G$3),0)</f>
        <v>184</v>
      </c>
      <c r="M74" s="166">
        <f t="shared" ref="M74:M80" si="12">ROUND(L74*$M$3,0)</f>
        <v>0</v>
      </c>
      <c r="N74" s="177">
        <f t="shared" ref="N74:N80" si="13">L74/O74-1</f>
        <v>1.098901098901095E-2</v>
      </c>
      <c r="O74" s="176">
        <v>182</v>
      </c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ht="18" customHeight="1">
      <c r="A75" s="42"/>
      <c r="B75" s="23"/>
      <c r="C75" s="15"/>
      <c r="D75" s="180" t="s">
        <v>99</v>
      </c>
      <c r="E75" s="282" t="s">
        <v>68</v>
      </c>
      <c r="F75" s="282" t="s">
        <v>69</v>
      </c>
      <c r="G75" s="179">
        <v>2.5499999999999998</v>
      </c>
      <c r="H75" s="179">
        <v>2.65</v>
      </c>
      <c r="I75" s="169" t="s">
        <v>46</v>
      </c>
      <c r="J75" s="178">
        <v>76</v>
      </c>
      <c r="K75" s="178">
        <v>122</v>
      </c>
      <c r="L75" s="167">
        <f t="shared" si="11"/>
        <v>198</v>
      </c>
      <c r="M75" s="166">
        <f t="shared" si="12"/>
        <v>0</v>
      </c>
      <c r="N75" s="177">
        <f t="shared" si="13"/>
        <v>-5.0251256281407253E-3</v>
      </c>
      <c r="O75" s="176">
        <v>199</v>
      </c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ht="18" customHeight="1">
      <c r="A76" s="42"/>
      <c r="B76" s="23"/>
      <c r="C76" s="15"/>
      <c r="D76" s="180" t="s">
        <v>99</v>
      </c>
      <c r="E76" s="282" t="s">
        <v>70</v>
      </c>
      <c r="F76" s="282" t="s">
        <v>71</v>
      </c>
      <c r="G76" s="179">
        <v>3.25</v>
      </c>
      <c r="H76" s="179">
        <v>3.4</v>
      </c>
      <c r="I76" s="169" t="s">
        <v>46</v>
      </c>
      <c r="J76" s="178">
        <v>102</v>
      </c>
      <c r="K76" s="178">
        <v>162</v>
      </c>
      <c r="L76" s="167">
        <f t="shared" si="11"/>
        <v>264</v>
      </c>
      <c r="M76" s="166">
        <f t="shared" si="12"/>
        <v>0</v>
      </c>
      <c r="N76" s="177">
        <f t="shared" si="13"/>
        <v>-1.1235955056179803E-2</v>
      </c>
      <c r="O76" s="176">
        <v>267</v>
      </c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ht="18" customHeight="1">
      <c r="A77" s="42"/>
      <c r="B77" s="23"/>
      <c r="C77" s="15"/>
      <c r="D77" s="180" t="s">
        <v>99</v>
      </c>
      <c r="E77" s="282" t="s">
        <v>72</v>
      </c>
      <c r="F77" s="282" t="s">
        <v>73</v>
      </c>
      <c r="G77" s="179">
        <v>4.8</v>
      </c>
      <c r="H77" s="179">
        <v>5.3</v>
      </c>
      <c r="I77" s="169" t="s">
        <v>46</v>
      </c>
      <c r="J77" s="178">
        <v>164</v>
      </c>
      <c r="K77" s="178">
        <v>250</v>
      </c>
      <c r="L77" s="167">
        <f t="shared" si="11"/>
        <v>414</v>
      </c>
      <c r="M77" s="166">
        <f t="shared" si="12"/>
        <v>0</v>
      </c>
      <c r="N77" s="177">
        <f t="shared" si="13"/>
        <v>-4.8076923076922906E-3</v>
      </c>
      <c r="O77" s="176">
        <v>416</v>
      </c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ht="18" customHeight="1">
      <c r="A78" s="42"/>
      <c r="B78" s="23"/>
      <c r="C78" s="15"/>
      <c r="D78" s="180" t="s">
        <v>99</v>
      </c>
      <c r="E78" s="282" t="s">
        <v>74</v>
      </c>
      <c r="F78" s="282" t="s">
        <v>75</v>
      </c>
      <c r="G78" s="179">
        <v>6.15</v>
      </c>
      <c r="H78" s="179">
        <v>6.7</v>
      </c>
      <c r="I78" s="169" t="s">
        <v>46</v>
      </c>
      <c r="J78" s="178">
        <v>198</v>
      </c>
      <c r="K78" s="178">
        <v>302</v>
      </c>
      <c r="L78" s="167">
        <f t="shared" si="11"/>
        <v>500</v>
      </c>
      <c r="M78" s="166">
        <f t="shared" si="12"/>
        <v>0</v>
      </c>
      <c r="N78" s="177">
        <f t="shared" si="13"/>
        <v>-2.1526418786692814E-2</v>
      </c>
      <c r="O78" s="176">
        <v>511</v>
      </c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ht="18" customHeight="1">
      <c r="A79" s="42"/>
      <c r="B79" s="23"/>
      <c r="C79" s="15"/>
      <c r="D79" s="180" t="s">
        <v>99</v>
      </c>
      <c r="E79" s="282" t="s">
        <v>76</v>
      </c>
      <c r="F79" s="282" t="s">
        <v>77</v>
      </c>
      <c r="G79" s="179">
        <v>8</v>
      </c>
      <c r="H79" s="179">
        <v>8.5</v>
      </c>
      <c r="I79" s="169" t="s">
        <v>46</v>
      </c>
      <c r="J79" s="178">
        <v>286</v>
      </c>
      <c r="K79" s="178">
        <v>434</v>
      </c>
      <c r="L79" s="167">
        <f t="shared" si="11"/>
        <v>720</v>
      </c>
      <c r="M79" s="166">
        <f t="shared" si="12"/>
        <v>0</v>
      </c>
      <c r="N79" s="177">
        <f t="shared" si="13"/>
        <v>-5.1383399209486202E-2</v>
      </c>
      <c r="O79" s="176">
        <v>759</v>
      </c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ht="18" customHeight="1">
      <c r="A80" s="42"/>
      <c r="B80" s="23"/>
      <c r="C80" s="15"/>
      <c r="D80" s="180" t="s">
        <v>99</v>
      </c>
      <c r="E80" s="282" t="s">
        <v>78</v>
      </c>
      <c r="F80" s="282" t="s">
        <v>79</v>
      </c>
      <c r="G80" s="179">
        <v>9.36</v>
      </c>
      <c r="H80" s="179">
        <v>9.9600000000000009</v>
      </c>
      <c r="I80" s="169" t="s">
        <v>46</v>
      </c>
      <c r="J80" s="178">
        <v>356</v>
      </c>
      <c r="K80" s="178">
        <v>534</v>
      </c>
      <c r="L80" s="167">
        <f t="shared" si="11"/>
        <v>890</v>
      </c>
      <c r="M80" s="166">
        <f t="shared" si="12"/>
        <v>0</v>
      </c>
      <c r="N80" s="177">
        <f t="shared" si="13"/>
        <v>-0.15238095238095239</v>
      </c>
      <c r="O80" s="176">
        <v>1050</v>
      </c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ht="18" customHeight="1">
      <c r="A81" s="42"/>
      <c r="B81" s="23"/>
      <c r="C81" s="15"/>
      <c r="D81" s="15"/>
      <c r="E81" s="7"/>
      <c r="F81" s="8"/>
      <c r="G81" s="6"/>
      <c r="H81" s="6"/>
      <c r="I81" s="53"/>
      <c r="J81" s="53"/>
      <c r="K81" s="53"/>
      <c r="L81" s="53"/>
      <c r="M81" s="53"/>
      <c r="N81" s="53"/>
      <c r="O81" s="181"/>
      <c r="P81" s="42"/>
      <c r="Q81" s="46"/>
      <c r="R81" s="42"/>
      <c r="S81" s="42"/>
      <c r="T81" s="42"/>
      <c r="U81" s="42"/>
      <c r="V81" s="42"/>
      <c r="W81" s="42"/>
      <c r="X81" s="42"/>
      <c r="Y81" s="42"/>
      <c r="Z81" s="42"/>
    </row>
    <row r="82" spans="1:26" ht="18" customHeight="1">
      <c r="A82" s="42"/>
      <c r="B82" s="274" t="s">
        <v>97</v>
      </c>
      <c r="C82" s="275"/>
      <c r="D82" s="275"/>
      <c r="E82" s="276"/>
      <c r="F82" s="277"/>
      <c r="G82" s="278"/>
      <c r="H82" s="278"/>
      <c r="I82" s="278"/>
      <c r="J82" s="279"/>
      <c r="K82" s="279"/>
      <c r="L82" s="280"/>
      <c r="M82" s="280"/>
      <c r="N82" s="280"/>
      <c r="O82" s="281"/>
      <c r="P82" s="42"/>
      <c r="Q82" s="46"/>
      <c r="R82" s="42"/>
      <c r="S82" s="42"/>
      <c r="T82" s="42"/>
      <c r="U82" s="42"/>
      <c r="V82" s="42"/>
      <c r="W82" s="42"/>
      <c r="X82" s="42"/>
      <c r="Y82" s="42"/>
      <c r="Z82" s="42"/>
    </row>
    <row r="83" spans="1:26" ht="18" customHeight="1">
      <c r="A83" s="42"/>
      <c r="B83" s="69"/>
      <c r="C83" s="184"/>
      <c r="D83" s="184"/>
      <c r="E83" s="58" t="s">
        <v>100</v>
      </c>
      <c r="F83" s="17"/>
      <c r="G83" s="18"/>
      <c r="H83" s="18"/>
      <c r="I83" s="54"/>
      <c r="J83" s="54"/>
      <c r="K83" s="54"/>
      <c r="L83" s="54"/>
      <c r="M83" s="54"/>
      <c r="N83" s="54"/>
      <c r="O83" s="182"/>
      <c r="P83" s="42"/>
      <c r="Q83" s="46"/>
      <c r="R83" s="42"/>
      <c r="S83" s="42"/>
      <c r="T83" s="42"/>
      <c r="U83" s="42"/>
      <c r="V83" s="42"/>
      <c r="W83" s="42"/>
      <c r="X83" s="42"/>
      <c r="Y83" s="42"/>
      <c r="Z83" s="42"/>
    </row>
    <row r="84" spans="1:26" ht="18" customHeight="1">
      <c r="A84" s="42"/>
      <c r="B84" s="23"/>
      <c r="C84" s="15"/>
      <c r="D84" s="180" t="s">
        <v>916</v>
      </c>
      <c r="E84" s="282" t="s">
        <v>80</v>
      </c>
      <c r="F84" s="282" t="s">
        <v>81</v>
      </c>
      <c r="G84" s="179" t="s">
        <v>127</v>
      </c>
      <c r="H84" s="179" t="s">
        <v>128</v>
      </c>
      <c r="I84" s="169" t="s">
        <v>46</v>
      </c>
      <c r="J84" s="178">
        <v>118</v>
      </c>
      <c r="K84" s="178">
        <v>177</v>
      </c>
      <c r="L84" s="167">
        <f>ROUND((J84+K84)*(1-$G$3),0)</f>
        <v>295</v>
      </c>
      <c r="M84" s="166">
        <f>ROUND(L84*$M$3,0)</f>
        <v>0</v>
      </c>
      <c r="N84" s="177">
        <f>L84/O84-1</f>
        <v>1.3745704467353903E-2</v>
      </c>
      <c r="O84" s="176">
        <v>291</v>
      </c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ht="18" customHeight="1">
      <c r="A85" s="42"/>
      <c r="B85" s="23"/>
      <c r="C85" s="15"/>
      <c r="D85" s="180" t="s">
        <v>916</v>
      </c>
      <c r="E85" s="282" t="s">
        <v>82</v>
      </c>
      <c r="F85" s="282" t="s">
        <v>83</v>
      </c>
      <c r="G85" s="179" t="s">
        <v>129</v>
      </c>
      <c r="H85" s="179" t="s">
        <v>130</v>
      </c>
      <c r="I85" s="169" t="s">
        <v>46</v>
      </c>
      <c r="J85" s="178">
        <v>119</v>
      </c>
      <c r="K85" s="178">
        <v>186</v>
      </c>
      <c r="L85" s="167">
        <f>ROUND((J85+K85)*(1-$G$3),0)</f>
        <v>305</v>
      </c>
      <c r="M85" s="166">
        <f>ROUND(L85*$M$3,0)</f>
        <v>0</v>
      </c>
      <c r="N85" s="177">
        <f>L85/O85-1</f>
        <v>1.3289036544850585E-2</v>
      </c>
      <c r="O85" s="176">
        <v>301</v>
      </c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ht="18" customHeight="1">
      <c r="A86" s="42"/>
      <c r="B86" s="23"/>
      <c r="C86" s="15"/>
      <c r="D86" s="180" t="s">
        <v>916</v>
      </c>
      <c r="E86" s="282" t="s">
        <v>84</v>
      </c>
      <c r="F86" s="282" t="s">
        <v>85</v>
      </c>
      <c r="G86" s="179" t="s">
        <v>131</v>
      </c>
      <c r="H86" s="179" t="s">
        <v>132</v>
      </c>
      <c r="I86" s="169" t="s">
        <v>46</v>
      </c>
      <c r="J86" s="178">
        <v>130</v>
      </c>
      <c r="K86" s="178">
        <v>208</v>
      </c>
      <c r="L86" s="167">
        <f>ROUND((J86+K86)*(1-$G$3),0)</f>
        <v>338</v>
      </c>
      <c r="M86" s="166">
        <f>ROUND(L86*$M$3,0)</f>
        <v>0</v>
      </c>
      <c r="N86" s="177">
        <f>L86/O86-1</f>
        <v>1.501501501501501E-2</v>
      </c>
      <c r="O86" s="176">
        <v>333</v>
      </c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ht="18" customHeight="1">
      <c r="A87" s="42"/>
      <c r="B87" s="23"/>
      <c r="C87" s="15"/>
      <c r="D87" s="180" t="s">
        <v>916</v>
      </c>
      <c r="E87" s="282" t="s">
        <v>86</v>
      </c>
      <c r="F87" s="282" t="s">
        <v>87</v>
      </c>
      <c r="G87" s="179" t="s">
        <v>133</v>
      </c>
      <c r="H87" s="179" t="s">
        <v>134</v>
      </c>
      <c r="I87" s="169" t="s">
        <v>46</v>
      </c>
      <c r="J87" s="178">
        <v>219</v>
      </c>
      <c r="K87" s="178">
        <v>334</v>
      </c>
      <c r="L87" s="167">
        <f>ROUND((J87+K87)*(1-$G$3),0)</f>
        <v>553</v>
      </c>
      <c r="M87" s="166">
        <f>ROUND(L87*$M$3,0)</f>
        <v>0</v>
      </c>
      <c r="N87" s="177">
        <f>L87/O87-1</f>
        <v>-0.10081300813008132</v>
      </c>
      <c r="O87" s="176">
        <v>615</v>
      </c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ht="18" customHeight="1">
      <c r="A88" s="42"/>
      <c r="B88" s="23"/>
      <c r="C88" s="15"/>
      <c r="D88" s="180" t="s">
        <v>916</v>
      </c>
      <c r="E88" s="282" t="s">
        <v>88</v>
      </c>
      <c r="F88" s="282" t="s">
        <v>89</v>
      </c>
      <c r="G88" s="179" t="s">
        <v>135</v>
      </c>
      <c r="H88" s="179" t="s">
        <v>136</v>
      </c>
      <c r="I88" s="169" t="s">
        <v>46</v>
      </c>
      <c r="J88" s="178">
        <v>265</v>
      </c>
      <c r="K88" s="178">
        <v>395</v>
      </c>
      <c r="L88" s="167">
        <f>ROUND((J88+K88)*(1-$G$3),0)</f>
        <v>660</v>
      </c>
      <c r="M88" s="166">
        <f>ROUND(L88*$M$3,0)</f>
        <v>0</v>
      </c>
      <c r="N88" s="177">
        <f>L88/O88-1</f>
        <v>-6.1166429587482196E-2</v>
      </c>
      <c r="O88" s="176">
        <v>703</v>
      </c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ht="18" customHeight="1">
      <c r="A89" s="42"/>
      <c r="B89" s="23"/>
      <c r="C89" s="15"/>
      <c r="D89" s="15"/>
      <c r="E89" s="7"/>
      <c r="F89" s="8"/>
      <c r="G89" s="6"/>
      <c r="H89" s="6"/>
      <c r="I89" s="53"/>
      <c r="J89" s="53"/>
      <c r="K89" s="53"/>
      <c r="L89" s="53"/>
      <c r="M89" s="53"/>
      <c r="N89" s="53"/>
      <c r="O89" s="181"/>
      <c r="P89" s="42"/>
      <c r="Q89" s="46"/>
      <c r="R89" s="42"/>
      <c r="S89" s="42"/>
      <c r="T89" s="42"/>
      <c r="U89" s="42"/>
      <c r="V89" s="42"/>
      <c r="W89" s="42"/>
      <c r="X89" s="42"/>
      <c r="Y89" s="42"/>
      <c r="Z89" s="42"/>
    </row>
    <row r="90" spans="1:26" ht="18" customHeight="1">
      <c r="A90" s="42"/>
      <c r="B90" s="23"/>
      <c r="C90" s="15"/>
      <c r="D90" s="15"/>
      <c r="E90" s="7"/>
      <c r="F90" s="8"/>
      <c r="G90" s="6"/>
      <c r="H90" s="6"/>
      <c r="I90" s="53"/>
      <c r="J90" s="53"/>
      <c r="K90" s="53"/>
      <c r="L90" s="53"/>
      <c r="M90" s="53"/>
      <c r="N90" s="53"/>
      <c r="O90" s="181"/>
      <c r="P90" s="42"/>
      <c r="Q90" s="46"/>
      <c r="R90" s="42"/>
      <c r="S90" s="42"/>
      <c r="T90" s="42"/>
      <c r="U90" s="42"/>
      <c r="V90" s="42"/>
      <c r="W90" s="42"/>
      <c r="X90" s="42"/>
      <c r="Y90" s="42"/>
      <c r="Z90" s="42"/>
    </row>
    <row r="91" spans="1:26" ht="18" customHeight="1">
      <c r="A91" s="42"/>
      <c r="B91" s="274" t="s">
        <v>927</v>
      </c>
      <c r="C91" s="275"/>
      <c r="D91" s="275"/>
      <c r="E91" s="276"/>
      <c r="F91" s="277"/>
      <c r="G91" s="278"/>
      <c r="H91" s="278"/>
      <c r="I91" s="278"/>
      <c r="J91" s="279"/>
      <c r="K91" s="279"/>
      <c r="L91" s="280"/>
      <c r="M91" s="280"/>
      <c r="N91" s="280"/>
      <c r="O91" s="281"/>
      <c r="P91" s="42"/>
      <c r="Q91" s="46"/>
      <c r="R91" s="42"/>
      <c r="S91" s="42"/>
      <c r="T91" s="42"/>
      <c r="U91" s="42"/>
      <c r="V91" s="42"/>
      <c r="W91" s="42"/>
      <c r="X91" s="42"/>
      <c r="Y91" s="42"/>
      <c r="Z91" s="42"/>
    </row>
    <row r="92" spans="1:26" ht="18" customHeight="1">
      <c r="A92" s="42"/>
      <c r="B92" s="23"/>
      <c r="C92" s="15"/>
      <c r="D92" s="15"/>
      <c r="E92" s="7"/>
      <c r="F92" s="8"/>
      <c r="G92" s="6"/>
      <c r="H92" s="6"/>
      <c r="I92" s="53"/>
      <c r="J92" s="53"/>
      <c r="K92" s="53"/>
      <c r="L92" s="53"/>
      <c r="M92" s="53"/>
      <c r="N92" s="53"/>
      <c r="O92" s="181"/>
      <c r="P92" s="42"/>
      <c r="Q92" s="46"/>
      <c r="R92" s="42"/>
      <c r="S92" s="42"/>
      <c r="T92" s="42"/>
      <c r="U92" s="42"/>
      <c r="V92" s="42"/>
      <c r="W92" s="42"/>
      <c r="X92" s="42"/>
      <c r="Y92" s="42"/>
      <c r="Z92" s="42"/>
    </row>
    <row r="93" spans="1:26" ht="18" customHeight="1">
      <c r="A93" s="42"/>
      <c r="B93" s="23"/>
      <c r="C93" s="237" t="s">
        <v>912</v>
      </c>
      <c r="D93" s="180" t="s">
        <v>916</v>
      </c>
      <c r="E93" s="282" t="s">
        <v>926</v>
      </c>
      <c r="F93" s="282" t="s">
        <v>925</v>
      </c>
      <c r="G93" s="179"/>
      <c r="H93" s="179"/>
      <c r="I93" s="169" t="s">
        <v>46</v>
      </c>
      <c r="J93" s="168">
        <v>118</v>
      </c>
      <c r="K93" s="168">
        <v>177</v>
      </c>
      <c r="L93" s="167">
        <f>ROUND((J93+K93)*(1-$G$3),0)</f>
        <v>295</v>
      </c>
      <c r="M93" s="166">
        <f>ROUND(L93*$M$3,0)</f>
        <v>0</v>
      </c>
      <c r="N93" s="53"/>
      <c r="O93" s="181"/>
      <c r="P93" s="42"/>
      <c r="Q93" s="46"/>
      <c r="R93" s="42"/>
      <c r="S93" s="42"/>
      <c r="T93" s="42"/>
      <c r="U93" s="42"/>
      <c r="V93" s="42"/>
      <c r="W93" s="42"/>
      <c r="X93" s="42"/>
      <c r="Y93" s="42"/>
      <c r="Z93" s="42"/>
    </row>
    <row r="94" spans="1:26" ht="18" customHeight="1">
      <c r="A94" s="42"/>
      <c r="B94" s="23"/>
      <c r="C94" s="237" t="s">
        <v>912</v>
      </c>
      <c r="D94" s="180" t="s">
        <v>916</v>
      </c>
      <c r="E94" s="282" t="s">
        <v>924</v>
      </c>
      <c r="F94" s="282" t="s">
        <v>923</v>
      </c>
      <c r="G94" s="179"/>
      <c r="H94" s="179"/>
      <c r="I94" s="169" t="s">
        <v>46</v>
      </c>
      <c r="J94" s="168">
        <v>119</v>
      </c>
      <c r="K94" s="168">
        <v>186</v>
      </c>
      <c r="L94" s="167">
        <f>ROUND((J94+K94)*(1-$G$3),0)</f>
        <v>305</v>
      </c>
      <c r="M94" s="166">
        <f>ROUND(L94*$M$3,0)</f>
        <v>0</v>
      </c>
      <c r="N94" s="53"/>
      <c r="O94" s="181"/>
      <c r="P94" s="42"/>
      <c r="Q94" s="46"/>
      <c r="R94" s="42"/>
      <c r="S94" s="42"/>
      <c r="T94" s="42"/>
      <c r="U94" s="42"/>
      <c r="V94" s="42"/>
      <c r="W94" s="42"/>
      <c r="X94" s="42"/>
      <c r="Y94" s="42"/>
      <c r="Z94" s="42"/>
    </row>
    <row r="95" spans="1:26" ht="18" customHeight="1">
      <c r="A95" s="42"/>
      <c r="B95" s="23"/>
      <c r="C95" s="237" t="s">
        <v>912</v>
      </c>
      <c r="D95" s="180" t="s">
        <v>916</v>
      </c>
      <c r="E95" s="282" t="s">
        <v>922</v>
      </c>
      <c r="F95" s="282" t="s">
        <v>921</v>
      </c>
      <c r="G95" s="179"/>
      <c r="H95" s="179"/>
      <c r="I95" s="169" t="s">
        <v>46</v>
      </c>
      <c r="J95" s="168">
        <v>130</v>
      </c>
      <c r="K95" s="168">
        <v>208</v>
      </c>
      <c r="L95" s="167">
        <f>ROUND((J95+K95)*(1-$G$3),0)</f>
        <v>338</v>
      </c>
      <c r="M95" s="166">
        <f>ROUND(L95*$M$3,0)</f>
        <v>0</v>
      </c>
      <c r="N95" s="53"/>
      <c r="O95" s="181"/>
      <c r="P95" s="42"/>
      <c r="Q95" s="46"/>
      <c r="R95" s="42"/>
      <c r="S95" s="42"/>
      <c r="T95" s="42"/>
      <c r="U95" s="42"/>
      <c r="V95" s="42"/>
      <c r="W95" s="42"/>
      <c r="X95" s="42"/>
      <c r="Y95" s="42"/>
      <c r="Z95" s="42"/>
    </row>
    <row r="96" spans="1:26" ht="18" customHeight="1">
      <c r="A96" s="42"/>
      <c r="B96" s="23"/>
      <c r="C96" s="237" t="s">
        <v>912</v>
      </c>
      <c r="D96" s="180" t="s">
        <v>916</v>
      </c>
      <c r="E96" s="282" t="s">
        <v>920</v>
      </c>
      <c r="F96" s="282" t="s">
        <v>919</v>
      </c>
      <c r="G96" s="179"/>
      <c r="H96" s="179"/>
      <c r="I96" s="169" t="s">
        <v>46</v>
      </c>
      <c r="J96" s="168">
        <v>219</v>
      </c>
      <c r="K96" s="168">
        <v>334</v>
      </c>
      <c r="L96" s="167">
        <f>ROUND((J96+K96)*(1-$G$3),0)</f>
        <v>553</v>
      </c>
      <c r="M96" s="166">
        <f>ROUND(L96*$M$3,0)</f>
        <v>0</v>
      </c>
      <c r="N96" s="53"/>
      <c r="O96" s="181"/>
      <c r="P96" s="42"/>
      <c r="Q96" s="46"/>
      <c r="R96" s="42"/>
      <c r="S96" s="42"/>
      <c r="T96" s="42"/>
      <c r="U96" s="42"/>
      <c r="V96" s="42"/>
      <c r="W96" s="42"/>
      <c r="X96" s="42"/>
      <c r="Y96" s="42"/>
      <c r="Z96" s="42"/>
    </row>
    <row r="97" spans="1:26" ht="18" customHeight="1">
      <c r="A97" s="42"/>
      <c r="B97" s="23"/>
      <c r="C97" s="237" t="s">
        <v>912</v>
      </c>
      <c r="D97" s="180" t="s">
        <v>916</v>
      </c>
      <c r="E97" s="282" t="s">
        <v>918</v>
      </c>
      <c r="F97" s="282" t="s">
        <v>917</v>
      </c>
      <c r="G97" s="179"/>
      <c r="H97" s="179"/>
      <c r="I97" s="169" t="s">
        <v>46</v>
      </c>
      <c r="J97" s="168">
        <v>265</v>
      </c>
      <c r="K97" s="168">
        <v>395</v>
      </c>
      <c r="L97" s="167">
        <f>ROUND((J97+K97)*(1-$G$3),0)</f>
        <v>660</v>
      </c>
      <c r="M97" s="166">
        <f>ROUND(L97*$M$3,0)</f>
        <v>0</v>
      </c>
      <c r="N97" s="53"/>
      <c r="O97" s="181"/>
      <c r="P97" s="42"/>
      <c r="Q97" s="46"/>
      <c r="R97" s="42"/>
      <c r="S97" s="42"/>
      <c r="T97" s="42"/>
      <c r="U97" s="42"/>
      <c r="V97" s="42"/>
      <c r="W97" s="42"/>
      <c r="X97" s="42"/>
      <c r="Y97" s="42"/>
      <c r="Z97" s="42"/>
    </row>
    <row r="98" spans="1:26" ht="18" customHeight="1">
      <c r="A98" s="42"/>
      <c r="B98" s="23"/>
      <c r="C98" s="15"/>
      <c r="D98" s="15"/>
      <c r="E98" s="7"/>
      <c r="F98" s="8"/>
      <c r="G98" s="6"/>
      <c r="H98" s="6"/>
      <c r="I98" s="53"/>
      <c r="J98" s="53"/>
      <c r="K98" s="53"/>
      <c r="L98" s="53"/>
      <c r="M98" s="53"/>
      <c r="N98" s="53"/>
      <c r="O98" s="181"/>
      <c r="P98" s="42"/>
      <c r="Q98" s="46"/>
      <c r="R98" s="42"/>
      <c r="S98" s="42"/>
      <c r="T98" s="42"/>
      <c r="U98" s="42"/>
      <c r="V98" s="42"/>
      <c r="W98" s="42"/>
      <c r="X98" s="42"/>
      <c r="Y98" s="42"/>
      <c r="Z98" s="42"/>
    </row>
    <row r="99" spans="1:26" ht="18" customHeight="1">
      <c r="A99" s="42"/>
      <c r="B99" s="23"/>
      <c r="C99" s="15"/>
      <c r="D99" s="15"/>
      <c r="E99" s="7"/>
      <c r="F99" s="8"/>
      <c r="G99" s="6"/>
      <c r="H99" s="6"/>
      <c r="I99" s="53"/>
      <c r="J99" s="53"/>
      <c r="K99" s="53"/>
      <c r="L99" s="53"/>
      <c r="M99" s="53"/>
      <c r="N99" s="53"/>
      <c r="O99" s="181"/>
      <c r="P99" s="42"/>
      <c r="Q99" s="46"/>
      <c r="R99" s="42"/>
      <c r="S99" s="42"/>
      <c r="T99" s="42"/>
      <c r="U99" s="42"/>
      <c r="V99" s="42"/>
      <c r="W99" s="42"/>
      <c r="X99" s="42"/>
      <c r="Y99" s="42"/>
      <c r="Z99" s="42"/>
    </row>
    <row r="100" spans="1:26" ht="18" customHeight="1">
      <c r="A100" s="42"/>
      <c r="B100" s="274" t="s">
        <v>98</v>
      </c>
      <c r="C100" s="275"/>
      <c r="D100" s="275"/>
      <c r="E100" s="276"/>
      <c r="F100" s="277"/>
      <c r="G100" s="278"/>
      <c r="H100" s="278"/>
      <c r="I100" s="278"/>
      <c r="J100" s="279"/>
      <c r="K100" s="279"/>
      <c r="L100" s="280"/>
      <c r="M100" s="280"/>
      <c r="N100" s="280"/>
      <c r="O100" s="281"/>
      <c r="P100" s="42"/>
      <c r="Q100" s="46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ht="18" customHeight="1">
      <c r="A101" s="42"/>
      <c r="B101" s="31"/>
      <c r="C101" s="133"/>
      <c r="D101" s="133"/>
      <c r="E101" s="58"/>
      <c r="F101" s="17"/>
      <c r="G101" s="18"/>
      <c r="H101" s="18"/>
      <c r="I101" s="54"/>
      <c r="J101" s="54"/>
      <c r="K101" s="54"/>
      <c r="L101" s="54"/>
      <c r="M101" s="54"/>
      <c r="N101" s="54"/>
      <c r="O101" s="182"/>
      <c r="P101" s="42"/>
      <c r="Q101" s="46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ht="18" customHeight="1">
      <c r="A102" s="42"/>
      <c r="B102" s="23"/>
      <c r="C102" s="15"/>
      <c r="D102" s="180" t="s">
        <v>99</v>
      </c>
      <c r="E102" s="282" t="s">
        <v>36</v>
      </c>
      <c r="F102" s="282" t="s">
        <v>37</v>
      </c>
      <c r="G102" s="179">
        <v>2.2000000000000002</v>
      </c>
      <c r="H102" s="179">
        <v>2.34</v>
      </c>
      <c r="I102" s="169" t="s">
        <v>46</v>
      </c>
      <c r="J102" s="178">
        <v>70</v>
      </c>
      <c r="K102" s="178">
        <v>113</v>
      </c>
      <c r="L102" s="167">
        <f>ROUND((J102+K102)*(1-$G$3),0)</f>
        <v>183</v>
      </c>
      <c r="M102" s="166">
        <f>ROUND(L102*$M$3,0)</f>
        <v>0</v>
      </c>
      <c r="N102" s="177">
        <f>L102/O102-1</f>
        <v>5.494505494505475E-3</v>
      </c>
      <c r="O102" s="176">
        <v>182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ht="18" customHeight="1">
      <c r="A103" s="42"/>
      <c r="B103" s="23"/>
      <c r="C103" s="15"/>
      <c r="D103" s="180" t="s">
        <v>99</v>
      </c>
      <c r="E103" s="282" t="s">
        <v>38</v>
      </c>
      <c r="F103" s="282" t="s">
        <v>45</v>
      </c>
      <c r="G103" s="179">
        <v>2.64</v>
      </c>
      <c r="H103" s="179">
        <v>2.78</v>
      </c>
      <c r="I103" s="169" t="s">
        <v>46</v>
      </c>
      <c r="J103" s="178">
        <v>76</v>
      </c>
      <c r="K103" s="178">
        <v>122</v>
      </c>
      <c r="L103" s="167">
        <f>ROUND((J103+K103)*(1-$G$3),0)</f>
        <v>198</v>
      </c>
      <c r="M103" s="166">
        <f>ROUND(L103*$M$3,0)</f>
        <v>0</v>
      </c>
      <c r="N103" s="177">
        <f>L103/O103-1</f>
        <v>-5.0251256281407253E-3</v>
      </c>
      <c r="O103" s="176">
        <v>199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ht="18" customHeight="1">
      <c r="A104" s="42"/>
      <c r="B104" s="23"/>
      <c r="C104" s="15"/>
      <c r="D104" s="180" t="s">
        <v>99</v>
      </c>
      <c r="E104" s="282" t="s">
        <v>39</v>
      </c>
      <c r="F104" s="282" t="s">
        <v>44</v>
      </c>
      <c r="G104" s="179">
        <v>3.52</v>
      </c>
      <c r="H104" s="179">
        <v>3.81</v>
      </c>
      <c r="I104" s="169" t="s">
        <v>46</v>
      </c>
      <c r="J104" s="178">
        <v>103</v>
      </c>
      <c r="K104" s="178">
        <v>162</v>
      </c>
      <c r="L104" s="167">
        <f>ROUND((J104+K104)*(1-$G$3),0)</f>
        <v>265</v>
      </c>
      <c r="M104" s="166">
        <f>ROUND(L104*$M$3,0)</f>
        <v>0</v>
      </c>
      <c r="N104" s="177">
        <f>L104/O104-1</f>
        <v>-7.4906367041198685E-3</v>
      </c>
      <c r="O104" s="176">
        <v>267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ht="18" customHeight="1">
      <c r="A105" s="42"/>
      <c r="B105" s="23"/>
      <c r="C105" s="15"/>
      <c r="D105" s="180" t="s">
        <v>99</v>
      </c>
      <c r="E105" s="282" t="s">
        <v>40</v>
      </c>
      <c r="F105" s="282" t="s">
        <v>43</v>
      </c>
      <c r="G105" s="179">
        <v>5.28</v>
      </c>
      <c r="H105" s="179">
        <v>5.57</v>
      </c>
      <c r="I105" s="169" t="s">
        <v>46</v>
      </c>
      <c r="J105" s="178">
        <v>165</v>
      </c>
      <c r="K105" s="178">
        <v>250</v>
      </c>
      <c r="L105" s="167">
        <f>ROUND((J105+K105)*(1-$G$3),0)</f>
        <v>415</v>
      </c>
      <c r="M105" s="166">
        <f>ROUND(L105*$M$3,0)</f>
        <v>0</v>
      </c>
      <c r="N105" s="177">
        <f>L105/O105-1</f>
        <v>-2.4038461538461453E-3</v>
      </c>
      <c r="O105" s="176">
        <v>416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ht="18" customHeight="1">
      <c r="A106" s="42"/>
      <c r="B106" s="23"/>
      <c r="C106" s="15"/>
      <c r="D106" s="180" t="s">
        <v>99</v>
      </c>
      <c r="E106" s="282" t="s">
        <v>41</v>
      </c>
      <c r="F106" s="282" t="s">
        <v>42</v>
      </c>
      <c r="G106" s="179">
        <v>7.03</v>
      </c>
      <c r="H106" s="179">
        <v>7.33</v>
      </c>
      <c r="I106" s="169" t="s">
        <v>46</v>
      </c>
      <c r="J106" s="178">
        <v>217</v>
      </c>
      <c r="K106" s="178">
        <v>302</v>
      </c>
      <c r="L106" s="167">
        <f>ROUND((J106+K106)*(1-$G$3),0)</f>
        <v>519</v>
      </c>
      <c r="M106" s="166">
        <f>ROUND(L106*$M$3,0)</f>
        <v>0</v>
      </c>
      <c r="N106" s="177">
        <f>L106/O106-1</f>
        <v>-6.4864864864864868E-2</v>
      </c>
      <c r="O106" s="176">
        <v>555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ht="18" customHeight="1">
      <c r="A107" s="42"/>
      <c r="B107" s="23"/>
      <c r="C107" s="15"/>
      <c r="D107" s="15"/>
      <c r="E107" s="58"/>
      <c r="F107" s="17"/>
      <c r="G107" s="18"/>
      <c r="H107" s="18"/>
      <c r="I107" s="54"/>
      <c r="J107" s="54"/>
      <c r="K107" s="54"/>
      <c r="L107" s="67"/>
      <c r="M107" s="183"/>
      <c r="N107" s="66"/>
      <c r="O107" s="182"/>
      <c r="P107" s="42"/>
      <c r="Q107" s="46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ht="18" customHeight="1">
      <c r="A108" s="42"/>
      <c r="B108" s="23"/>
      <c r="C108" s="15"/>
      <c r="D108" s="180" t="s">
        <v>916</v>
      </c>
      <c r="E108" s="282" t="s">
        <v>34</v>
      </c>
      <c r="F108" s="282" t="s">
        <v>35</v>
      </c>
      <c r="G108" s="179" t="s">
        <v>812</v>
      </c>
      <c r="H108" s="179" t="s">
        <v>813</v>
      </c>
      <c r="I108" s="169" t="s">
        <v>46</v>
      </c>
      <c r="J108" s="178">
        <v>118</v>
      </c>
      <c r="K108" s="178">
        <v>177</v>
      </c>
      <c r="L108" s="167">
        <f>ROUND((J108+K108)*(1-$G$3),0)</f>
        <v>295</v>
      </c>
      <c r="M108" s="166">
        <f>ROUND(L108*$M$3,0)</f>
        <v>0</v>
      </c>
      <c r="N108" s="177">
        <f>L108/O108-1</f>
        <v>1.3745704467353903E-2</v>
      </c>
      <c r="O108" s="176">
        <v>291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ht="18" customHeight="1">
      <c r="A109" s="42"/>
      <c r="B109" s="23"/>
      <c r="C109" s="15"/>
      <c r="D109" s="180" t="s">
        <v>915</v>
      </c>
      <c r="E109" s="282" t="s">
        <v>230</v>
      </c>
      <c r="F109" s="282" t="s">
        <v>231</v>
      </c>
      <c r="G109" s="179" t="s">
        <v>814</v>
      </c>
      <c r="H109" s="179" t="s">
        <v>815</v>
      </c>
      <c r="I109" s="169" t="s">
        <v>46</v>
      </c>
      <c r="J109" s="178">
        <v>119</v>
      </c>
      <c r="K109" s="178">
        <v>186</v>
      </c>
      <c r="L109" s="167">
        <f>ROUND((J109+K109)*(1-$G$3),0)</f>
        <v>305</v>
      </c>
      <c r="M109" s="166">
        <f>ROUND(L109*$M$3,0)</f>
        <v>0</v>
      </c>
      <c r="N109" s="177">
        <f>L109/O109-1</f>
        <v>1.3289036544850585E-2</v>
      </c>
      <c r="O109" s="176">
        <v>301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ht="18" customHeight="1">
      <c r="A110" s="42"/>
      <c r="B110" s="23"/>
      <c r="C110" s="15"/>
      <c r="D110" s="180" t="s">
        <v>915</v>
      </c>
      <c r="E110" s="282" t="s">
        <v>232</v>
      </c>
      <c r="F110" s="282" t="s">
        <v>233</v>
      </c>
      <c r="G110" s="179" t="s">
        <v>816</v>
      </c>
      <c r="H110" s="179" t="s">
        <v>817</v>
      </c>
      <c r="I110" s="169" t="s">
        <v>46</v>
      </c>
      <c r="J110" s="178">
        <v>130</v>
      </c>
      <c r="K110" s="178">
        <v>208</v>
      </c>
      <c r="L110" s="167">
        <f>ROUND((J110+K110)*(1-$G$3),0)</f>
        <v>338</v>
      </c>
      <c r="M110" s="166">
        <f>ROUND(L110*$M$3,0)</f>
        <v>0</v>
      </c>
      <c r="N110" s="177">
        <f>L110/O110-1</f>
        <v>1.501501501501501E-2</v>
      </c>
      <c r="O110" s="176">
        <v>333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ht="18" customHeight="1">
      <c r="A111" s="42"/>
      <c r="B111" s="23"/>
      <c r="C111" s="15"/>
      <c r="D111" s="15"/>
      <c r="E111" s="7"/>
      <c r="F111" s="8"/>
      <c r="G111" s="6"/>
      <c r="H111" s="6"/>
      <c r="I111" s="53"/>
      <c r="J111" s="53"/>
      <c r="K111" s="53"/>
      <c r="L111" s="53"/>
      <c r="M111" s="53"/>
      <c r="N111" s="53"/>
      <c r="O111" s="181"/>
      <c r="P111" s="42"/>
      <c r="Q111" s="46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ht="18" customHeight="1">
      <c r="A112" s="42"/>
      <c r="B112" s="274" t="s">
        <v>803</v>
      </c>
      <c r="C112" s="275"/>
      <c r="D112" s="275"/>
      <c r="E112" s="276"/>
      <c r="F112" s="277"/>
      <c r="G112" s="278"/>
      <c r="H112" s="278"/>
      <c r="I112" s="278"/>
      <c r="J112" s="279"/>
      <c r="K112" s="279"/>
      <c r="L112" s="280"/>
      <c r="M112" s="280"/>
      <c r="N112" s="280"/>
      <c r="O112" s="281"/>
      <c r="P112" s="42"/>
      <c r="Q112" s="46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ht="18" customHeight="1">
      <c r="A113" s="42"/>
      <c r="B113" s="23"/>
      <c r="C113" s="15"/>
      <c r="D113" s="15"/>
      <c r="E113" s="175"/>
      <c r="F113" s="8"/>
      <c r="G113" s="6"/>
      <c r="H113" s="6"/>
      <c r="I113" s="53"/>
      <c r="J113" s="53"/>
      <c r="K113" s="53"/>
      <c r="L113" s="53"/>
      <c r="M113" s="53"/>
      <c r="N113" s="53"/>
      <c r="O113" s="181"/>
      <c r="P113" s="42"/>
      <c r="Q113" s="46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ht="18" customHeight="1">
      <c r="A114" s="42"/>
      <c r="B114" s="23"/>
      <c r="C114" s="15"/>
      <c r="D114" s="180" t="s">
        <v>916</v>
      </c>
      <c r="E114" s="282" t="s">
        <v>230</v>
      </c>
      <c r="F114" s="282" t="s">
        <v>231</v>
      </c>
      <c r="G114" s="179"/>
      <c r="H114" s="179"/>
      <c r="I114" s="169" t="s">
        <v>46</v>
      </c>
      <c r="J114" s="178">
        <v>119</v>
      </c>
      <c r="K114" s="178">
        <v>186</v>
      </c>
      <c r="L114" s="167">
        <f>ROUND((J114+K114)*(1-$G$3),0)</f>
        <v>305</v>
      </c>
      <c r="M114" s="166">
        <f>ROUND(L114*$M$3,0)</f>
        <v>0</v>
      </c>
      <c r="N114" s="177">
        <f>L114/O114-1</f>
        <v>-6.7278287461773667E-2</v>
      </c>
      <c r="O114" s="176">
        <v>327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ht="18" customHeight="1">
      <c r="A115" s="42"/>
      <c r="B115" s="23"/>
      <c r="C115" s="15"/>
      <c r="D115" s="180" t="s">
        <v>915</v>
      </c>
      <c r="E115" s="282" t="s">
        <v>795</v>
      </c>
      <c r="F115" s="282" t="s">
        <v>799</v>
      </c>
      <c r="G115" s="179" t="s">
        <v>804</v>
      </c>
      <c r="H115" s="179" t="s">
        <v>806</v>
      </c>
      <c r="I115" s="169" t="s">
        <v>46</v>
      </c>
      <c r="J115" s="178">
        <v>122</v>
      </c>
      <c r="K115" s="178">
        <v>183</v>
      </c>
      <c r="L115" s="167">
        <f>ROUND((J115+K115)*(1-$G$3),0)</f>
        <v>305</v>
      </c>
      <c r="M115" s="166">
        <f>ROUND(L115*$M$3,0)</f>
        <v>0</v>
      </c>
      <c r="N115" s="177">
        <f>L115/O115-1</f>
        <v>-6.7278287461773667E-2</v>
      </c>
      <c r="O115" s="176">
        <v>327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ht="18" customHeight="1">
      <c r="A116" s="42"/>
      <c r="B116" s="23"/>
      <c r="C116" s="15"/>
      <c r="D116" s="180" t="s">
        <v>915</v>
      </c>
      <c r="E116" s="282" t="s">
        <v>796</v>
      </c>
      <c r="F116" s="282" t="s">
        <v>800</v>
      </c>
      <c r="G116" s="179" t="s">
        <v>807</v>
      </c>
      <c r="H116" s="179" t="s">
        <v>805</v>
      </c>
      <c r="I116" s="169" t="s">
        <v>46</v>
      </c>
      <c r="J116" s="178">
        <v>135</v>
      </c>
      <c r="K116" s="178">
        <v>203</v>
      </c>
      <c r="L116" s="167">
        <f>ROUND((J116+K116)*(1-$G$3),0)</f>
        <v>338</v>
      </c>
      <c r="M116" s="166">
        <f>ROUND(L116*$M$3,0)</f>
        <v>0</v>
      </c>
      <c r="N116" s="177">
        <f>L116/O116-1</f>
        <v>-5.0561797752809001E-2</v>
      </c>
      <c r="O116" s="176">
        <v>356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ht="18" customHeight="1">
      <c r="A117" s="42"/>
      <c r="B117" s="23"/>
      <c r="C117" s="15"/>
      <c r="D117" s="180" t="s">
        <v>915</v>
      </c>
      <c r="E117" s="282" t="s">
        <v>797</v>
      </c>
      <c r="F117" s="282" t="s">
        <v>801</v>
      </c>
      <c r="G117" s="179" t="s">
        <v>808</v>
      </c>
      <c r="H117" s="179" t="s">
        <v>809</v>
      </c>
      <c r="I117" s="169" t="s">
        <v>46</v>
      </c>
      <c r="J117" s="178">
        <v>221</v>
      </c>
      <c r="K117" s="178">
        <v>332</v>
      </c>
      <c r="L117" s="167">
        <f>ROUND((J117+K117)*(1-$G$3),0)</f>
        <v>553</v>
      </c>
      <c r="M117" s="166">
        <f>ROUND(L117*$M$3,0)</f>
        <v>0</v>
      </c>
      <c r="N117" s="177">
        <f>L117/O117-1</f>
        <v>-0.12776025236593058</v>
      </c>
      <c r="O117" s="176">
        <v>634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ht="18" customHeight="1">
      <c r="A118" s="42"/>
      <c r="B118" s="23"/>
      <c r="C118" s="15"/>
      <c r="D118" s="180" t="s">
        <v>915</v>
      </c>
      <c r="E118" s="282" t="s">
        <v>798</v>
      </c>
      <c r="F118" s="282" t="s">
        <v>802</v>
      </c>
      <c r="G118" s="179" t="s">
        <v>810</v>
      </c>
      <c r="H118" s="179" t="s">
        <v>811</v>
      </c>
      <c r="I118" s="169" t="s">
        <v>46</v>
      </c>
      <c r="J118" s="178">
        <v>309</v>
      </c>
      <c r="K118" s="178">
        <v>464</v>
      </c>
      <c r="L118" s="167">
        <f>ROUND((J118+K118)*(1-$G$3),0)</f>
        <v>773</v>
      </c>
      <c r="M118" s="166">
        <f>ROUND(L118*$M$3,0)</f>
        <v>0</v>
      </c>
      <c r="N118" s="177">
        <f>L118/O118-1</f>
        <v>-2.8894472361809087E-2</v>
      </c>
      <c r="O118" s="176">
        <v>796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ht="18" customHeight="1">
      <c r="A119" s="42"/>
      <c r="B119" s="23"/>
      <c r="C119" s="15"/>
      <c r="D119" s="15"/>
      <c r="E119" s="7"/>
      <c r="F119" s="8"/>
      <c r="G119" s="6"/>
      <c r="H119" s="6"/>
      <c r="I119" s="53"/>
      <c r="J119" s="53"/>
      <c r="K119" s="53"/>
      <c r="L119" s="68"/>
      <c r="M119" s="68"/>
      <c r="N119" s="68"/>
      <c r="O119" s="171"/>
      <c r="P119" s="42"/>
      <c r="Q119" s="46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ht="18" customHeight="1">
      <c r="A120" s="42"/>
      <c r="B120" s="23"/>
      <c r="C120" s="15"/>
      <c r="D120" s="15"/>
      <c r="E120" s="7"/>
      <c r="F120" s="8"/>
      <c r="G120" s="6"/>
      <c r="H120" s="6"/>
      <c r="I120" s="53"/>
      <c r="J120" s="53"/>
      <c r="K120" s="53"/>
      <c r="L120" s="68"/>
      <c r="M120" s="68"/>
      <c r="N120" s="68"/>
      <c r="O120" s="171"/>
      <c r="P120" s="42"/>
      <c r="Q120" s="46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:26" ht="18" customHeight="1">
      <c r="A121" s="42"/>
      <c r="B121" s="274" t="s">
        <v>533</v>
      </c>
      <c r="C121" s="275"/>
      <c r="D121" s="275"/>
      <c r="E121" s="276"/>
      <c r="F121" s="277"/>
      <c r="G121" s="278"/>
      <c r="H121" s="278"/>
      <c r="I121" s="278"/>
      <c r="J121" s="279"/>
      <c r="K121" s="279"/>
      <c r="L121" s="280"/>
      <c r="M121" s="280"/>
      <c r="N121" s="280"/>
      <c r="O121" s="281"/>
      <c r="P121" s="42"/>
      <c r="Q121" s="46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:26" ht="18" customHeight="1">
      <c r="A122" s="42"/>
      <c r="B122" s="224" t="s">
        <v>517</v>
      </c>
      <c r="C122" s="216"/>
      <c r="D122" s="133"/>
      <c r="E122" s="175"/>
      <c r="F122" s="13"/>
      <c r="G122" s="13"/>
      <c r="H122" s="13"/>
      <c r="I122" s="13"/>
      <c r="J122" s="14"/>
      <c r="K122" s="14"/>
      <c r="L122" s="66"/>
      <c r="M122" s="66"/>
      <c r="N122" s="66"/>
      <c r="O122" s="38"/>
      <c r="P122" s="42"/>
      <c r="Q122" s="46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:26" ht="24.75" customHeight="1">
      <c r="A123" s="42"/>
      <c r="B123" s="23"/>
      <c r="C123" s="15"/>
      <c r="D123" s="15"/>
      <c r="E123" s="266" t="s">
        <v>754</v>
      </c>
      <c r="F123" s="8"/>
      <c r="G123" s="6"/>
      <c r="H123" s="6"/>
      <c r="I123" s="53"/>
      <c r="J123" s="174" t="s">
        <v>755</v>
      </c>
      <c r="K123" s="53"/>
      <c r="L123" s="174" t="s">
        <v>756</v>
      </c>
      <c r="M123" s="174" t="s">
        <v>757</v>
      </c>
      <c r="N123" s="66"/>
      <c r="O123" s="174" t="s">
        <v>914</v>
      </c>
      <c r="P123" s="42"/>
      <c r="Q123" s="46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:26" ht="10.5" customHeight="1">
      <c r="A124" s="42"/>
      <c r="B124" s="23"/>
      <c r="C124" s="15"/>
      <c r="D124" s="15"/>
      <c r="E124" s="58"/>
      <c r="F124" s="8"/>
      <c r="G124" s="6"/>
      <c r="H124" s="6"/>
      <c r="I124" s="53"/>
      <c r="J124" s="53"/>
      <c r="K124" s="53"/>
      <c r="L124" s="68"/>
      <c r="M124" s="173"/>
      <c r="N124" s="66"/>
      <c r="O124" s="171"/>
      <c r="P124" s="42"/>
      <c r="Q124" s="46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:26" ht="18" customHeight="1">
      <c r="A125" s="42"/>
      <c r="B125" s="172" t="s">
        <v>523</v>
      </c>
      <c r="C125" s="236"/>
      <c r="D125" s="15"/>
      <c r="E125" s="282" t="s">
        <v>516</v>
      </c>
      <c r="F125" s="8"/>
      <c r="G125" s="6"/>
      <c r="H125" s="6"/>
      <c r="I125" s="169" t="s">
        <v>758</v>
      </c>
      <c r="J125" s="225">
        <v>35</v>
      </c>
      <c r="K125" s="53"/>
      <c r="L125" s="167">
        <f t="shared" ref="L125:L130" si="14">ROUND(J125*(1-$G$4),0)</f>
        <v>35</v>
      </c>
      <c r="M125" s="166">
        <f t="shared" ref="M125:M130" si="15">IFERROR(ROUND(L125*$M$3,0),"")</f>
        <v>0</v>
      </c>
      <c r="N125" s="165">
        <f t="shared" ref="N125:N130" si="16">L125/O125-1</f>
        <v>0</v>
      </c>
      <c r="O125" s="164">
        <v>35</v>
      </c>
      <c r="P125" s="42"/>
      <c r="Q125" s="46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:26" ht="18" customHeight="1">
      <c r="A126" s="42"/>
      <c r="B126" s="172" t="s">
        <v>524</v>
      </c>
      <c r="C126" s="236"/>
      <c r="D126" s="15"/>
      <c r="E126" s="282" t="s">
        <v>466</v>
      </c>
      <c r="F126" s="8"/>
      <c r="G126" s="6"/>
      <c r="H126" s="6"/>
      <c r="I126" s="169" t="s">
        <v>758</v>
      </c>
      <c r="J126" s="225">
        <v>34</v>
      </c>
      <c r="K126" s="53"/>
      <c r="L126" s="167">
        <f t="shared" si="14"/>
        <v>34</v>
      </c>
      <c r="M126" s="166">
        <f t="shared" si="15"/>
        <v>0</v>
      </c>
      <c r="N126" s="165">
        <f t="shared" si="16"/>
        <v>0</v>
      </c>
      <c r="O126" s="164">
        <v>34</v>
      </c>
      <c r="P126" s="42"/>
      <c r="Q126" s="46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:26" ht="18" customHeight="1">
      <c r="A127" s="42"/>
      <c r="B127" s="172" t="s">
        <v>525</v>
      </c>
      <c r="C127" s="236"/>
      <c r="D127" s="15"/>
      <c r="E127" s="282" t="s">
        <v>465</v>
      </c>
      <c r="F127" s="8"/>
      <c r="G127" s="6"/>
      <c r="H127" s="6"/>
      <c r="I127" s="169" t="s">
        <v>758</v>
      </c>
      <c r="J127" s="225">
        <v>32</v>
      </c>
      <c r="K127" s="53"/>
      <c r="L127" s="167">
        <f t="shared" si="14"/>
        <v>32</v>
      </c>
      <c r="M127" s="166">
        <f t="shared" si="15"/>
        <v>0</v>
      </c>
      <c r="N127" s="165">
        <f t="shared" si="16"/>
        <v>0</v>
      </c>
      <c r="O127" s="164">
        <v>32</v>
      </c>
      <c r="P127" s="42"/>
      <c r="Q127" s="46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ht="18" customHeight="1">
      <c r="A128" s="42"/>
      <c r="B128" s="172" t="s">
        <v>526</v>
      </c>
      <c r="C128" s="236"/>
      <c r="D128" s="15"/>
      <c r="E128" s="282" t="s">
        <v>190</v>
      </c>
      <c r="F128" s="8"/>
      <c r="G128" s="6"/>
      <c r="H128" s="6"/>
      <c r="I128" s="169" t="s">
        <v>758</v>
      </c>
      <c r="J128" s="225">
        <v>35</v>
      </c>
      <c r="K128" s="53"/>
      <c r="L128" s="167">
        <f t="shared" si="14"/>
        <v>35</v>
      </c>
      <c r="M128" s="166">
        <f t="shared" si="15"/>
        <v>0</v>
      </c>
      <c r="N128" s="165">
        <f t="shared" si="16"/>
        <v>0</v>
      </c>
      <c r="O128" s="164">
        <v>35</v>
      </c>
      <c r="P128" s="42"/>
      <c r="Q128" s="46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ht="18" customHeight="1">
      <c r="A129" s="42"/>
      <c r="B129" s="172" t="s">
        <v>527</v>
      </c>
      <c r="C129" s="236"/>
      <c r="D129" s="15"/>
      <c r="E129" s="282" t="s">
        <v>191</v>
      </c>
      <c r="F129" s="8"/>
      <c r="G129" s="6"/>
      <c r="H129" s="6"/>
      <c r="I129" s="169" t="s">
        <v>758</v>
      </c>
      <c r="J129" s="225">
        <v>31</v>
      </c>
      <c r="K129" s="53"/>
      <c r="L129" s="167">
        <f t="shared" si="14"/>
        <v>31</v>
      </c>
      <c r="M129" s="166">
        <f t="shared" si="15"/>
        <v>0</v>
      </c>
      <c r="N129" s="165">
        <f t="shared" si="16"/>
        <v>0</v>
      </c>
      <c r="O129" s="164">
        <v>31</v>
      </c>
      <c r="P129" s="42"/>
      <c r="Q129" s="46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ht="18" customHeight="1">
      <c r="A130" s="42"/>
      <c r="B130" s="172" t="s">
        <v>528</v>
      </c>
      <c r="C130" s="236"/>
      <c r="D130" s="15"/>
      <c r="E130" s="282" t="s">
        <v>192</v>
      </c>
      <c r="F130" s="8"/>
      <c r="G130" s="6"/>
      <c r="H130" s="6"/>
      <c r="I130" s="169" t="s">
        <v>758</v>
      </c>
      <c r="J130" s="225">
        <v>62</v>
      </c>
      <c r="K130" s="53"/>
      <c r="L130" s="167">
        <f t="shared" si="14"/>
        <v>62</v>
      </c>
      <c r="M130" s="166">
        <f t="shared" si="15"/>
        <v>0</v>
      </c>
      <c r="N130" s="165">
        <f t="shared" si="16"/>
        <v>0</v>
      </c>
      <c r="O130" s="164">
        <v>62</v>
      </c>
      <c r="P130" s="42"/>
      <c r="Q130" s="46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8" customHeight="1">
      <c r="A131" s="42"/>
      <c r="B131" s="23"/>
      <c r="C131" s="15"/>
      <c r="D131" s="15"/>
      <c r="E131" s="58"/>
      <c r="F131" s="8"/>
      <c r="G131" s="6"/>
      <c r="H131" s="6"/>
      <c r="I131" s="53"/>
      <c r="J131" s="53"/>
      <c r="K131" s="53"/>
      <c r="L131" s="53"/>
      <c r="M131" s="53"/>
      <c r="N131" s="53"/>
      <c r="O131" s="171"/>
      <c r="P131" s="42"/>
      <c r="Q131" s="46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ht="18" customHeight="1">
      <c r="A132" s="42"/>
      <c r="B132" s="170" t="s">
        <v>522</v>
      </c>
      <c r="C132" s="86"/>
      <c r="D132" s="15"/>
      <c r="E132" s="282" t="s">
        <v>518</v>
      </c>
      <c r="F132" s="8"/>
      <c r="G132" s="6"/>
      <c r="H132" s="6"/>
      <c r="I132" s="169" t="s">
        <v>758</v>
      </c>
      <c r="J132" s="225">
        <v>25</v>
      </c>
      <c r="K132" s="53"/>
      <c r="L132" s="167">
        <f>ROUND(J132*(1-$G$4),0)</f>
        <v>25</v>
      </c>
      <c r="M132" s="166">
        <f>IFERROR(ROUND(L132*$M$3,0),"")</f>
        <v>0</v>
      </c>
      <c r="N132" s="165">
        <f>L132/O132-1</f>
        <v>0</v>
      </c>
      <c r="O132" s="164">
        <v>25</v>
      </c>
      <c r="P132" s="42"/>
      <c r="Q132" s="46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ht="18" customHeight="1">
      <c r="A133" s="42"/>
      <c r="B133" s="23"/>
      <c r="C133" s="15"/>
      <c r="D133" s="15"/>
      <c r="E133" s="58"/>
      <c r="F133" s="8"/>
      <c r="G133" s="6"/>
      <c r="H133" s="6"/>
      <c r="I133" s="53"/>
      <c r="J133" s="53"/>
      <c r="K133" s="53"/>
      <c r="L133" s="53"/>
      <c r="M133" s="53"/>
      <c r="N133" s="53"/>
      <c r="O133" s="171"/>
      <c r="P133" s="42"/>
      <c r="Q133" s="46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ht="18" customHeight="1">
      <c r="A134" s="42"/>
      <c r="B134" s="170" t="s">
        <v>529</v>
      </c>
      <c r="C134" s="86"/>
      <c r="D134" s="15"/>
      <c r="E134" s="282" t="s">
        <v>193</v>
      </c>
      <c r="F134" s="8"/>
      <c r="G134" s="6"/>
      <c r="H134" s="6"/>
      <c r="I134" s="169" t="s">
        <v>758</v>
      </c>
      <c r="J134" s="225">
        <v>32</v>
      </c>
      <c r="K134" s="53"/>
      <c r="L134" s="167">
        <f>ROUND(J134*(1-$G$4),0)</f>
        <v>32</v>
      </c>
      <c r="M134" s="166">
        <f>IFERROR(ROUND(L134*$M$3,0),"")</f>
        <v>0</v>
      </c>
      <c r="N134" s="165">
        <f>L134/O134-1</f>
        <v>0</v>
      </c>
      <c r="O134" s="164">
        <v>32</v>
      </c>
      <c r="P134" s="42"/>
      <c r="Q134" s="46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:26" ht="20.25" customHeight="1">
      <c r="A135" s="42"/>
      <c r="B135" s="99"/>
      <c r="C135" s="163"/>
      <c r="D135" s="163"/>
      <c r="E135" s="143"/>
      <c r="F135" s="144"/>
      <c r="G135" s="145"/>
      <c r="H135" s="145"/>
      <c r="I135" s="92"/>
      <c r="J135" s="92"/>
      <c r="K135" s="92"/>
      <c r="L135" s="146"/>
      <c r="M135" s="146"/>
      <c r="N135" s="94"/>
      <c r="O135" s="162"/>
      <c r="P135" s="42"/>
      <c r="Q135" s="46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:26" ht="27.75" customHeight="1">
      <c r="A136" s="42"/>
      <c r="B136" s="100"/>
      <c r="C136" s="100"/>
      <c r="D136" s="100"/>
      <c r="E136" s="100"/>
      <c r="F136" s="100"/>
      <c r="G136" s="100"/>
      <c r="H136" s="100"/>
      <c r="I136" s="101"/>
      <c r="J136" s="101"/>
      <c r="K136" s="101"/>
      <c r="L136" s="102"/>
      <c r="M136" s="100"/>
      <c r="N136" s="100"/>
      <c r="O136" s="102"/>
      <c r="P136" s="42"/>
      <c r="Q136" s="46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:26" ht="18" customHeight="1">
      <c r="A137" s="42"/>
      <c r="B137" s="103"/>
      <c r="C137" s="103"/>
      <c r="D137" s="103"/>
      <c r="E137" s="104"/>
      <c r="F137" s="103"/>
      <c r="G137" s="103"/>
      <c r="H137" s="103"/>
      <c r="I137" s="103"/>
      <c r="J137" s="105"/>
      <c r="K137" s="105"/>
      <c r="L137" s="106"/>
      <c r="M137" s="106"/>
      <c r="N137" s="106"/>
      <c r="O137" s="106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spans="1:26" ht="14.25" customHeight="1">
      <c r="A138" s="42"/>
      <c r="B138" s="103"/>
      <c r="C138" s="103"/>
      <c r="D138" s="103"/>
      <c r="E138" s="48"/>
      <c r="F138" s="49"/>
      <c r="G138" s="49"/>
      <c r="H138" s="49"/>
      <c r="I138" s="107"/>
      <c r="J138" s="47"/>
      <c r="K138" s="47"/>
      <c r="L138" s="106"/>
      <c r="M138" s="106"/>
      <c r="N138" s="106"/>
      <c r="O138" s="106"/>
      <c r="P138" s="42"/>
      <c r="Q138" s="46"/>
      <c r="R138" s="42"/>
      <c r="S138" s="42"/>
      <c r="T138" s="42"/>
      <c r="U138" s="42"/>
      <c r="V138" s="42"/>
      <c r="W138" s="42"/>
      <c r="X138" s="42"/>
      <c r="Y138" s="42"/>
      <c r="Z138" s="42"/>
    </row>
    <row r="139" spans="1:26">
      <c r="A139" s="42"/>
      <c r="B139" s="103"/>
      <c r="C139" s="103"/>
      <c r="D139" s="103"/>
      <c r="E139" s="104"/>
      <c r="F139" s="103"/>
      <c r="G139" s="103"/>
      <c r="H139" s="103"/>
      <c r="I139" s="103"/>
      <c r="J139" s="105"/>
      <c r="K139" s="105"/>
      <c r="L139" s="106"/>
      <c r="M139" s="106"/>
      <c r="N139" s="106"/>
      <c r="O139" s="106"/>
      <c r="P139" s="42"/>
      <c r="Q139" s="46"/>
      <c r="R139" s="42"/>
      <c r="S139" s="42"/>
      <c r="T139" s="42"/>
      <c r="U139" s="42"/>
      <c r="V139" s="42"/>
      <c r="W139" s="42"/>
      <c r="X139" s="42"/>
      <c r="Y139" s="42"/>
      <c r="Z139" s="42"/>
    </row>
    <row r="140" spans="1:26">
      <c r="A140" s="42"/>
      <c r="B140" s="42"/>
      <c r="C140" s="42"/>
      <c r="D140" s="42"/>
      <c r="E140" s="43"/>
      <c r="F140" s="42"/>
      <c r="G140" s="42"/>
      <c r="H140" s="42"/>
      <c r="I140" s="42"/>
      <c r="J140" s="44"/>
      <c r="K140" s="44"/>
      <c r="L140" s="45"/>
      <c r="M140" s="45"/>
      <c r="N140" s="45"/>
      <c r="O140" s="45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>
      <c r="A141" s="42"/>
      <c r="B141" s="42"/>
      <c r="C141" s="42"/>
      <c r="D141" s="42"/>
      <c r="E141" s="43"/>
      <c r="F141" s="42"/>
      <c r="G141" s="42"/>
      <c r="H141" s="42"/>
      <c r="I141" s="42"/>
      <c r="J141" s="44"/>
      <c r="K141" s="44"/>
      <c r="L141" s="45"/>
      <c r="M141" s="45"/>
      <c r="N141" s="45"/>
      <c r="O141" s="45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>
      <c r="A142" s="42"/>
      <c r="B142" s="42"/>
      <c r="C142" s="42"/>
      <c r="D142" s="42"/>
      <c r="E142" s="43"/>
      <c r="F142" s="42"/>
      <c r="G142" s="42"/>
      <c r="H142" s="42"/>
      <c r="I142" s="42"/>
      <c r="J142" s="44"/>
      <c r="K142" s="44"/>
      <c r="L142" s="45"/>
      <c r="M142" s="45"/>
      <c r="N142" s="45"/>
      <c r="O142" s="45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>
      <c r="A143" s="42"/>
      <c r="B143" s="42"/>
      <c r="C143" s="42"/>
      <c r="D143" s="42"/>
      <c r="E143" s="43"/>
      <c r="F143" s="42"/>
      <c r="G143" s="42"/>
      <c r="H143" s="42"/>
      <c r="I143" s="42"/>
      <c r="J143" s="44"/>
      <c r="K143" s="44"/>
      <c r="L143" s="45"/>
      <c r="M143" s="45"/>
      <c r="N143" s="45"/>
      <c r="O143" s="45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>
      <c r="A144" s="42"/>
      <c r="B144" s="42"/>
      <c r="C144" s="42"/>
      <c r="D144" s="42"/>
      <c r="E144" s="43"/>
      <c r="F144" s="42"/>
      <c r="G144" s="42"/>
      <c r="H144" s="42"/>
      <c r="I144" s="42"/>
      <c r="J144" s="44"/>
      <c r="K144" s="44"/>
      <c r="L144" s="45"/>
      <c r="M144" s="45"/>
      <c r="N144" s="45"/>
      <c r="O144" s="45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>
      <c r="A145" s="42"/>
      <c r="B145" s="42"/>
      <c r="C145" s="42"/>
      <c r="D145" s="42"/>
      <c r="E145" s="43"/>
      <c r="F145" s="42"/>
      <c r="G145" s="42"/>
      <c r="H145" s="42"/>
      <c r="I145" s="42"/>
      <c r="J145" s="44"/>
      <c r="K145" s="44"/>
      <c r="L145" s="45"/>
      <c r="M145" s="45"/>
      <c r="N145" s="45"/>
      <c r="O145" s="45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>
      <c r="A146" s="42"/>
      <c r="B146" s="42"/>
      <c r="C146" s="42"/>
      <c r="D146" s="42"/>
      <c r="E146" s="43"/>
      <c r="F146" s="42"/>
      <c r="G146" s="42"/>
      <c r="H146" s="42"/>
      <c r="I146" s="42"/>
      <c r="J146" s="44"/>
      <c r="K146" s="44"/>
      <c r="L146" s="45"/>
      <c r="M146" s="45"/>
      <c r="N146" s="45"/>
      <c r="O146" s="45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>
      <c r="A147" s="42"/>
      <c r="B147" s="42"/>
      <c r="C147" s="42"/>
      <c r="D147" s="42"/>
      <c r="E147" s="43"/>
      <c r="F147" s="42"/>
      <c r="G147" s="42"/>
      <c r="H147" s="42"/>
      <c r="I147" s="42"/>
      <c r="J147" s="44"/>
      <c r="K147" s="44"/>
      <c r="L147" s="45"/>
      <c r="M147" s="45"/>
      <c r="N147" s="45"/>
      <c r="O147" s="45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>
      <c r="A148" s="42"/>
      <c r="B148" s="42"/>
      <c r="C148" s="42"/>
      <c r="D148" s="42"/>
      <c r="E148" s="43"/>
      <c r="F148" s="42"/>
      <c r="G148" s="42"/>
      <c r="H148" s="42"/>
      <c r="I148" s="42"/>
      <c r="J148" s="44"/>
      <c r="K148" s="44"/>
      <c r="L148" s="45"/>
      <c r="M148" s="45"/>
      <c r="N148" s="45"/>
      <c r="O148" s="45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>
      <c r="A149" s="42"/>
      <c r="B149" s="42"/>
      <c r="C149" s="42"/>
      <c r="D149" s="42"/>
      <c r="E149" s="43"/>
      <c r="F149" s="42"/>
      <c r="G149" s="42"/>
      <c r="H149" s="42"/>
      <c r="I149" s="42"/>
      <c r="J149" s="44"/>
      <c r="K149" s="44"/>
      <c r="L149" s="45"/>
      <c r="M149" s="45"/>
      <c r="N149" s="45"/>
      <c r="O149" s="45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>
      <c r="A150" s="42"/>
      <c r="B150" s="42"/>
      <c r="C150" s="42"/>
      <c r="D150" s="42"/>
      <c r="E150" s="43"/>
      <c r="F150" s="42"/>
      <c r="G150" s="42"/>
      <c r="H150" s="42"/>
      <c r="I150" s="42"/>
      <c r="J150" s="44"/>
      <c r="K150" s="44"/>
      <c r="L150" s="45"/>
      <c r="M150" s="45"/>
      <c r="N150" s="45"/>
      <c r="O150" s="45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>
      <c r="A151" s="42"/>
      <c r="B151" s="42"/>
      <c r="C151" s="42"/>
      <c r="D151" s="42"/>
      <c r="E151" s="43"/>
      <c r="F151" s="42"/>
      <c r="G151" s="42"/>
      <c r="H151" s="42"/>
      <c r="I151" s="42"/>
      <c r="J151" s="44"/>
      <c r="K151" s="44"/>
      <c r="L151" s="45"/>
      <c r="M151" s="45"/>
      <c r="N151" s="45"/>
      <c r="O151" s="45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>
      <c r="A152" s="42"/>
      <c r="B152" s="42"/>
      <c r="C152" s="42"/>
      <c r="D152" s="42"/>
      <c r="E152" s="43"/>
      <c r="F152" s="42"/>
      <c r="G152" s="42"/>
      <c r="H152" s="42"/>
      <c r="I152" s="42"/>
      <c r="J152" s="44"/>
      <c r="K152" s="44"/>
      <c r="L152" s="45"/>
      <c r="M152" s="45"/>
      <c r="N152" s="45"/>
      <c r="O152" s="45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>
      <c r="A153" s="42"/>
      <c r="B153" s="42"/>
      <c r="C153" s="42"/>
      <c r="D153" s="42"/>
      <c r="E153" s="43"/>
      <c r="F153" s="42"/>
      <c r="G153" s="42"/>
      <c r="H153" s="42"/>
      <c r="I153" s="42"/>
      <c r="J153" s="44"/>
      <c r="K153" s="44"/>
      <c r="L153" s="45"/>
      <c r="M153" s="45"/>
      <c r="N153" s="45"/>
      <c r="O153" s="45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>
      <c r="A154" s="42"/>
      <c r="B154" s="42"/>
      <c r="C154" s="42"/>
      <c r="D154" s="42"/>
      <c r="E154" s="43"/>
      <c r="F154" s="42"/>
      <c r="G154" s="42"/>
      <c r="H154" s="42"/>
      <c r="I154" s="42"/>
      <c r="J154" s="44"/>
      <c r="K154" s="44"/>
      <c r="L154" s="45"/>
      <c r="M154" s="45"/>
      <c r="N154" s="45"/>
      <c r="O154" s="45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>
      <c r="A155" s="42"/>
      <c r="B155" s="42"/>
      <c r="C155" s="42"/>
      <c r="D155" s="42"/>
      <c r="E155" s="43"/>
      <c r="F155" s="42"/>
      <c r="G155" s="42"/>
      <c r="H155" s="42"/>
      <c r="I155" s="42"/>
      <c r="J155" s="44"/>
      <c r="K155" s="44"/>
      <c r="L155" s="45"/>
      <c r="M155" s="45"/>
      <c r="N155" s="45"/>
      <c r="O155" s="45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>
      <c r="A156" s="42"/>
      <c r="B156" s="42"/>
      <c r="C156" s="42"/>
      <c r="D156" s="42"/>
      <c r="E156" s="43"/>
      <c r="F156" s="42"/>
      <c r="G156" s="42"/>
      <c r="H156" s="42"/>
      <c r="I156" s="42"/>
      <c r="J156" s="44"/>
      <c r="K156" s="44"/>
      <c r="L156" s="45"/>
      <c r="M156" s="45"/>
      <c r="N156" s="45"/>
      <c r="O156" s="45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>
      <c r="A157" s="42"/>
      <c r="B157" s="42"/>
      <c r="C157" s="42"/>
      <c r="D157" s="42"/>
      <c r="E157" s="43"/>
      <c r="F157" s="42"/>
      <c r="G157" s="42"/>
      <c r="H157" s="42"/>
      <c r="I157" s="42"/>
      <c r="J157" s="44"/>
      <c r="K157" s="44"/>
      <c r="L157" s="45"/>
      <c r="M157" s="45"/>
      <c r="N157" s="45"/>
      <c r="O157" s="45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>
      <c r="A158" s="42"/>
      <c r="B158" s="42"/>
      <c r="C158" s="42"/>
      <c r="D158" s="42"/>
      <c r="E158" s="43"/>
      <c r="F158" s="42"/>
      <c r="G158" s="42"/>
      <c r="H158" s="42"/>
      <c r="I158" s="42"/>
      <c r="J158" s="44"/>
      <c r="K158" s="44"/>
      <c r="L158" s="45"/>
      <c r="M158" s="45"/>
      <c r="N158" s="45"/>
      <c r="O158" s="45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>
      <c r="A159" s="42"/>
      <c r="B159" s="42"/>
      <c r="C159" s="42"/>
      <c r="D159" s="42"/>
      <c r="E159" s="43"/>
      <c r="F159" s="42"/>
      <c r="G159" s="42"/>
      <c r="H159" s="42"/>
      <c r="I159" s="42"/>
      <c r="J159" s="44"/>
      <c r="K159" s="44"/>
      <c r="L159" s="45"/>
      <c r="M159" s="45"/>
      <c r="N159" s="45"/>
      <c r="O159" s="45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>
      <c r="A160" s="42"/>
      <c r="B160" s="42"/>
      <c r="C160" s="42"/>
      <c r="D160" s="42"/>
      <c r="E160" s="43"/>
      <c r="F160" s="42"/>
      <c r="G160" s="42"/>
      <c r="H160" s="42"/>
      <c r="I160" s="42"/>
      <c r="J160" s="44"/>
      <c r="K160" s="44"/>
      <c r="L160" s="45"/>
      <c r="M160" s="45"/>
      <c r="N160" s="45"/>
      <c r="O160" s="45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>
      <c r="A161" s="42"/>
      <c r="B161" s="42"/>
      <c r="C161" s="42"/>
      <c r="D161" s="42"/>
      <c r="E161" s="43"/>
      <c r="F161" s="42"/>
      <c r="G161" s="42"/>
      <c r="H161" s="42"/>
      <c r="I161" s="42"/>
      <c r="J161" s="44"/>
      <c r="K161" s="44"/>
      <c r="L161" s="45"/>
      <c r="M161" s="45"/>
      <c r="N161" s="45"/>
      <c r="O161" s="45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>
      <c r="A162" s="42"/>
      <c r="B162" s="42"/>
      <c r="C162" s="42"/>
      <c r="D162" s="42"/>
      <c r="E162" s="43"/>
      <c r="F162" s="42"/>
      <c r="G162" s="42"/>
      <c r="H162" s="42"/>
      <c r="I162" s="42"/>
      <c r="J162" s="44"/>
      <c r="K162" s="44"/>
      <c r="L162" s="45"/>
      <c r="M162" s="45"/>
      <c r="N162" s="45"/>
      <c r="O162" s="45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>
      <c r="A163" s="42"/>
      <c r="B163" s="42"/>
      <c r="C163" s="42"/>
      <c r="D163" s="42"/>
      <c r="E163" s="43"/>
      <c r="F163" s="42"/>
      <c r="G163" s="42"/>
      <c r="H163" s="42"/>
      <c r="I163" s="42"/>
      <c r="J163" s="44"/>
      <c r="K163" s="44"/>
      <c r="L163" s="45"/>
      <c r="M163" s="45"/>
      <c r="N163" s="45"/>
      <c r="O163" s="45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>
      <c r="A164" s="42"/>
      <c r="B164" s="42"/>
      <c r="C164" s="42"/>
      <c r="D164" s="42"/>
      <c r="E164" s="43"/>
      <c r="F164" s="42"/>
      <c r="G164" s="42"/>
      <c r="H164" s="42"/>
      <c r="I164" s="42"/>
      <c r="J164" s="44"/>
      <c r="K164" s="44"/>
      <c r="L164" s="45"/>
      <c r="M164" s="45"/>
      <c r="N164" s="45"/>
      <c r="O164" s="45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>
      <c r="A165" s="42"/>
      <c r="B165" s="42"/>
      <c r="C165" s="42"/>
      <c r="D165" s="42"/>
      <c r="E165" s="43"/>
      <c r="F165" s="42"/>
      <c r="G165" s="42"/>
      <c r="H165" s="42"/>
      <c r="I165" s="42"/>
      <c r="J165" s="44"/>
      <c r="K165" s="44"/>
      <c r="L165" s="45"/>
      <c r="M165" s="45"/>
      <c r="N165" s="45"/>
      <c r="O165" s="45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>
      <c r="E166"/>
      <c r="J166"/>
      <c r="K166"/>
      <c r="L166"/>
      <c r="M166"/>
      <c r="N166"/>
      <c r="O166"/>
      <c r="Q166"/>
    </row>
    <row r="167" spans="1:26">
      <c r="E167"/>
      <c r="J167"/>
      <c r="K167"/>
      <c r="L167"/>
      <c r="M167"/>
      <c r="N167"/>
      <c r="O167"/>
      <c r="Q167"/>
    </row>
    <row r="168" spans="1:26">
      <c r="E168"/>
      <c r="J168"/>
      <c r="K168"/>
      <c r="L168"/>
      <c r="M168"/>
      <c r="N168"/>
      <c r="O168"/>
      <c r="Q168"/>
    </row>
    <row r="169" spans="1:26">
      <c r="E169"/>
      <c r="J169"/>
      <c r="K169"/>
      <c r="L169"/>
      <c r="M169"/>
      <c r="N169"/>
      <c r="O169"/>
      <c r="Q169"/>
    </row>
    <row r="170" spans="1:26">
      <c r="E170"/>
      <c r="J170"/>
      <c r="K170"/>
      <c r="L170"/>
      <c r="M170"/>
      <c r="N170"/>
      <c r="O170"/>
      <c r="Q170"/>
    </row>
    <row r="171" spans="1:26">
      <c r="E171"/>
      <c r="J171"/>
      <c r="K171"/>
      <c r="L171"/>
      <c r="M171"/>
      <c r="N171"/>
      <c r="O171"/>
      <c r="Q171"/>
    </row>
    <row r="172" spans="1:26">
      <c r="E172"/>
      <c r="J172"/>
      <c r="K172"/>
      <c r="L172"/>
      <c r="M172"/>
      <c r="N172"/>
      <c r="O172"/>
      <c r="Q172"/>
    </row>
    <row r="173" spans="1:26">
      <c r="E173"/>
      <c r="J173"/>
      <c r="K173"/>
      <c r="L173"/>
      <c r="M173"/>
      <c r="N173"/>
      <c r="O173"/>
      <c r="Q173"/>
    </row>
    <row r="174" spans="1:26">
      <c r="E174"/>
      <c r="J174"/>
      <c r="K174"/>
      <c r="L174"/>
      <c r="M174"/>
      <c r="N174"/>
      <c r="O174"/>
      <c r="Q174"/>
    </row>
    <row r="175" spans="1:26">
      <c r="E175"/>
      <c r="J175"/>
      <c r="K175"/>
      <c r="L175"/>
      <c r="M175"/>
      <c r="N175"/>
      <c r="O175"/>
      <c r="Q175"/>
    </row>
    <row r="176" spans="1:26">
      <c r="E176"/>
      <c r="J176"/>
      <c r="K176"/>
      <c r="L176"/>
      <c r="M176"/>
      <c r="N176"/>
      <c r="O176"/>
      <c r="Q176"/>
    </row>
    <row r="177" spans="5:17">
      <c r="E177"/>
      <c r="J177"/>
      <c r="K177"/>
      <c r="L177"/>
      <c r="M177"/>
      <c r="N177"/>
      <c r="O177"/>
      <c r="Q177"/>
    </row>
    <row r="178" spans="5:17">
      <c r="E178"/>
      <c r="J178"/>
      <c r="K178"/>
      <c r="L178"/>
      <c r="M178"/>
      <c r="N178"/>
      <c r="O178"/>
      <c r="Q178"/>
    </row>
    <row r="179" spans="5:17">
      <c r="E179"/>
      <c r="J179"/>
      <c r="K179"/>
      <c r="L179"/>
      <c r="M179"/>
      <c r="N179"/>
      <c r="O179"/>
      <c r="Q179"/>
    </row>
    <row r="180" spans="5:17">
      <c r="E180"/>
      <c r="J180"/>
      <c r="K180"/>
      <c r="L180"/>
      <c r="M180"/>
      <c r="N180"/>
      <c r="O180"/>
      <c r="Q180"/>
    </row>
    <row r="181" spans="5:17">
      <c r="E181"/>
      <c r="J181"/>
      <c r="K181"/>
      <c r="L181"/>
      <c r="M181"/>
      <c r="N181"/>
      <c r="O181"/>
      <c r="Q181"/>
    </row>
    <row r="182" spans="5:17">
      <c r="E182"/>
      <c r="J182"/>
      <c r="K182"/>
      <c r="L182"/>
      <c r="M182"/>
      <c r="N182"/>
      <c r="O182"/>
      <c r="Q182"/>
    </row>
    <row r="183" spans="5:17">
      <c r="E183"/>
      <c r="J183"/>
      <c r="K183"/>
      <c r="L183"/>
      <c r="M183"/>
      <c r="N183"/>
      <c r="O183"/>
      <c r="Q183"/>
    </row>
    <row r="184" spans="5:17">
      <c r="E184"/>
      <c r="J184"/>
      <c r="K184"/>
      <c r="L184"/>
      <c r="M184"/>
      <c r="N184"/>
      <c r="O184"/>
      <c r="Q184"/>
    </row>
  </sheetData>
  <autoFilter ref="E6:O135"/>
  <conditionalFormatting sqref="I12:I14 I68:I70">
    <cfRule type="cellIs" dxfId="97" priority="25" operator="lessThan">
      <formula>$I12</formula>
    </cfRule>
  </conditionalFormatting>
  <conditionalFormatting sqref="H29:M29">
    <cfRule type="cellIs" dxfId="96" priority="24" operator="lessThan">
      <formula>$I29</formula>
    </cfRule>
  </conditionalFormatting>
  <conditionalFormatting sqref="I11">
    <cfRule type="cellIs" dxfId="95" priority="23" operator="lessThan">
      <formula>$I11</formula>
    </cfRule>
  </conditionalFormatting>
  <conditionalFormatting sqref="L3">
    <cfRule type="cellIs" dxfId="94" priority="22" operator="lessThan">
      <formula>$F3</formula>
    </cfRule>
  </conditionalFormatting>
  <conditionalFormatting sqref="F3">
    <cfRule type="cellIs" dxfId="93" priority="21" operator="lessThan">
      <formula>$F3</formula>
    </cfRule>
  </conditionalFormatting>
  <conditionalFormatting sqref="F4">
    <cfRule type="cellIs" dxfId="92" priority="20" operator="lessThan">
      <formula>$F4</formula>
    </cfRule>
  </conditionalFormatting>
  <conditionalFormatting sqref="I45">
    <cfRule type="cellIs" dxfId="91" priority="15" operator="lessThan">
      <formula>$I45</formula>
    </cfRule>
  </conditionalFormatting>
  <conditionalFormatting sqref="I16:I19">
    <cfRule type="cellIs" dxfId="90" priority="19" operator="lessThan">
      <formula>$I16</formula>
    </cfRule>
  </conditionalFormatting>
  <conditionalFormatting sqref="I47">
    <cfRule type="cellIs" dxfId="89" priority="14" operator="lessThan">
      <formula>$I47</formula>
    </cfRule>
  </conditionalFormatting>
  <conditionalFormatting sqref="I53:I57">
    <cfRule type="cellIs" dxfId="88" priority="13" operator="lessThan">
      <formula>$I53</formula>
    </cfRule>
  </conditionalFormatting>
  <conditionalFormatting sqref="I23:I28">
    <cfRule type="cellIs" dxfId="87" priority="18" operator="lessThan">
      <formula>$I23</formula>
    </cfRule>
  </conditionalFormatting>
  <conditionalFormatting sqref="I132">
    <cfRule type="cellIs" dxfId="86" priority="4" operator="lessThan">
      <formula>$I132</formula>
    </cfRule>
  </conditionalFormatting>
  <conditionalFormatting sqref="I30:I35">
    <cfRule type="cellIs" dxfId="85" priority="17" operator="lessThan">
      <formula>$I30</formula>
    </cfRule>
  </conditionalFormatting>
  <conditionalFormatting sqref="I37:I41">
    <cfRule type="cellIs" dxfId="84" priority="16" operator="lessThan">
      <formula>$I37</formula>
    </cfRule>
  </conditionalFormatting>
  <conditionalFormatting sqref="I58:I62">
    <cfRule type="cellIs" dxfId="83" priority="12" operator="lessThan">
      <formula>$I58</formula>
    </cfRule>
  </conditionalFormatting>
  <conditionalFormatting sqref="I64:I67">
    <cfRule type="cellIs" dxfId="82" priority="11" operator="lessThan">
      <formula>$I64</formula>
    </cfRule>
  </conditionalFormatting>
  <conditionalFormatting sqref="I74:I80">
    <cfRule type="cellIs" dxfId="81" priority="10" operator="lessThan">
      <formula>$I74</formula>
    </cfRule>
  </conditionalFormatting>
  <conditionalFormatting sqref="I84:I88">
    <cfRule type="cellIs" dxfId="80" priority="9" operator="lessThan">
      <formula>$I84</formula>
    </cfRule>
  </conditionalFormatting>
  <conditionalFormatting sqref="I102:I106">
    <cfRule type="cellIs" dxfId="79" priority="8" operator="lessThan">
      <formula>$I102</formula>
    </cfRule>
  </conditionalFormatting>
  <conditionalFormatting sqref="I108:I110">
    <cfRule type="cellIs" dxfId="78" priority="7" operator="lessThan">
      <formula>$I108</formula>
    </cfRule>
  </conditionalFormatting>
  <conditionalFormatting sqref="I114:I118">
    <cfRule type="cellIs" dxfId="77" priority="6" operator="lessThan">
      <formula>$I114</formula>
    </cfRule>
  </conditionalFormatting>
  <conditionalFormatting sqref="I125:I130">
    <cfRule type="cellIs" dxfId="76" priority="5" operator="lessThan">
      <formula>$I125</formula>
    </cfRule>
  </conditionalFormatting>
  <conditionalFormatting sqref="I134">
    <cfRule type="cellIs" dxfId="75" priority="3" operator="lessThan">
      <formula>$I134</formula>
    </cfRule>
  </conditionalFormatting>
  <conditionalFormatting sqref="I93:I97">
    <cfRule type="cellIs" dxfId="74" priority="2" operator="lessThan">
      <formula>$I93</formula>
    </cfRule>
  </conditionalFormatting>
  <conditionalFormatting sqref="N11:N1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gridLines="1"/>
  <pageMargins left="0.78740157480314965" right="0.59055118110236227" top="0.39370078740157483" bottom="0.39370078740157483" header="0.31496062992125984" footer="0.31496062992125984"/>
  <pageSetup paperSize="8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89"/>
  <sheetViews>
    <sheetView zoomScale="85" zoomScaleNormal="85" workbookViewId="0">
      <selection activeCell="D5" sqref="D5"/>
    </sheetView>
  </sheetViews>
  <sheetFormatPr defaultColWidth="21.109375" defaultRowHeight="14.4" outlineLevelCol="1"/>
  <cols>
    <col min="1" max="1" width="5" customWidth="1"/>
    <col min="2" max="2" width="65.6640625" customWidth="1"/>
    <col min="3" max="3" width="27.109375" style="1" customWidth="1"/>
    <col min="4" max="4" width="15.5546875" customWidth="1"/>
    <col min="5" max="5" width="16.109375" customWidth="1"/>
    <col min="6" max="6" width="15.6640625" customWidth="1" outlineLevel="1"/>
    <col min="7" max="7" width="16" style="3" customWidth="1" outlineLevel="1"/>
    <col min="8" max="8" width="16.33203125" style="3" customWidth="1"/>
    <col min="9" max="9" width="16.33203125" style="4" bestFit="1" customWidth="1"/>
    <col min="10" max="10" width="11.6640625" style="4" customWidth="1"/>
    <col min="11" max="11" width="14.33203125" style="2" customWidth="1"/>
    <col min="13" max="13" width="12.5546875" customWidth="1"/>
  </cols>
  <sheetData>
    <row r="1" spans="1:20" ht="23.25" customHeight="1">
      <c r="A1" s="42"/>
      <c r="B1" s="42"/>
      <c r="C1" s="43"/>
      <c r="D1" s="42"/>
      <c r="E1" s="42"/>
      <c r="F1" s="42"/>
      <c r="G1" s="44"/>
      <c r="H1" s="44"/>
      <c r="I1" s="45"/>
      <c r="J1" s="45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0" ht="13.5" customHeight="1">
      <c r="A2" s="42"/>
      <c r="B2" s="19"/>
      <c r="C2" s="40"/>
      <c r="D2" s="41" t="s">
        <v>137</v>
      </c>
      <c r="E2" s="41"/>
      <c r="F2" s="20"/>
      <c r="G2" s="21"/>
      <c r="H2" s="59"/>
      <c r="I2" s="59"/>
      <c r="J2" s="59"/>
      <c r="K2" s="59"/>
      <c r="L2" s="42"/>
      <c r="M2" s="42"/>
      <c r="N2" s="42"/>
      <c r="O2" s="42"/>
      <c r="P2" s="42"/>
      <c r="Q2" s="42"/>
      <c r="R2" s="42"/>
      <c r="S2" s="42"/>
      <c r="T2" s="42"/>
    </row>
    <row r="3" spans="1:20" ht="15" customHeight="1">
      <c r="A3" s="42"/>
      <c r="B3" s="23"/>
      <c r="C3" s="89" t="s">
        <v>194</v>
      </c>
      <c r="D3" s="76">
        <v>0</v>
      </c>
      <c r="E3" s="77" t="s">
        <v>195</v>
      </c>
      <c r="F3" s="15"/>
      <c r="G3" s="24"/>
      <c r="H3" s="63"/>
      <c r="I3" s="63"/>
      <c r="J3" s="63"/>
      <c r="K3" s="63"/>
      <c r="L3" s="42"/>
      <c r="M3" s="42"/>
      <c r="N3" s="42"/>
      <c r="O3" s="42"/>
      <c r="P3" s="42"/>
      <c r="Q3" s="42"/>
      <c r="R3" s="42"/>
      <c r="S3" s="42"/>
      <c r="T3" s="42"/>
    </row>
    <row r="4" spans="1:20" ht="15" customHeight="1">
      <c r="A4" s="42"/>
      <c r="B4" s="23"/>
      <c r="C4" s="89" t="s">
        <v>140</v>
      </c>
      <c r="D4" s="76">
        <v>0</v>
      </c>
      <c r="E4" s="77" t="s">
        <v>196</v>
      </c>
      <c r="F4" s="15"/>
      <c r="G4" s="24"/>
      <c r="H4" s="63"/>
      <c r="I4" s="63"/>
      <c r="J4" s="63"/>
      <c r="K4" s="63"/>
      <c r="L4" s="42"/>
      <c r="M4" s="42"/>
      <c r="N4" s="42"/>
      <c r="O4" s="42"/>
      <c r="P4" s="42"/>
      <c r="Q4" s="42"/>
      <c r="R4" s="42"/>
      <c r="S4" s="42"/>
      <c r="T4" s="42"/>
    </row>
    <row r="5" spans="1:20" ht="16.5" customHeight="1">
      <c r="A5" s="42"/>
      <c r="B5" s="23"/>
      <c r="C5" s="78" t="s">
        <v>123</v>
      </c>
      <c r="D5" s="157">
        <v>0</v>
      </c>
      <c r="E5" s="27"/>
      <c r="F5" s="27"/>
      <c r="G5" s="28"/>
      <c r="H5" s="64"/>
      <c r="I5" s="64"/>
      <c r="J5" s="64"/>
      <c r="K5" s="64"/>
      <c r="L5" s="42"/>
      <c r="M5" s="42"/>
      <c r="N5" s="42"/>
      <c r="O5" s="42"/>
      <c r="P5" s="42"/>
      <c r="Q5" s="42"/>
      <c r="R5" s="42"/>
      <c r="S5" s="42"/>
      <c r="T5" s="42"/>
    </row>
    <row r="6" spans="1:20" ht="19.5" customHeight="1">
      <c r="A6" s="42"/>
      <c r="B6" s="23"/>
      <c r="C6" s="27"/>
      <c r="D6" s="27"/>
      <c r="E6" s="27"/>
      <c r="F6" s="27"/>
      <c r="G6" s="28"/>
      <c r="H6" s="64"/>
      <c r="I6" s="64"/>
      <c r="J6" s="64"/>
      <c r="K6" s="64"/>
      <c r="L6" s="42"/>
      <c r="M6" s="42"/>
      <c r="N6" s="42"/>
      <c r="O6" s="42"/>
      <c r="P6" s="42"/>
      <c r="Q6" s="42"/>
      <c r="R6" s="42"/>
      <c r="S6" s="42"/>
      <c r="T6" s="42"/>
    </row>
    <row r="7" spans="1:20" ht="31.5" customHeight="1">
      <c r="A7" s="42"/>
      <c r="B7" s="39"/>
      <c r="C7" s="266" t="s">
        <v>106</v>
      </c>
      <c r="D7" s="266" t="s">
        <v>107</v>
      </c>
      <c r="E7" s="207" t="s">
        <v>121</v>
      </c>
      <c r="F7" s="206" t="s">
        <v>228</v>
      </c>
      <c r="G7" s="206" t="s">
        <v>227</v>
      </c>
      <c r="H7" s="205" t="s">
        <v>226</v>
      </c>
      <c r="I7" s="205" t="s">
        <v>229</v>
      </c>
      <c r="J7" s="204" t="s">
        <v>937</v>
      </c>
      <c r="K7" s="203" t="s">
        <v>936</v>
      </c>
      <c r="L7" s="42"/>
      <c r="M7" s="42"/>
      <c r="N7" s="42"/>
      <c r="O7" s="42"/>
      <c r="P7" s="42"/>
      <c r="Q7" s="42"/>
      <c r="R7" s="42"/>
      <c r="S7" s="42"/>
      <c r="T7" s="42"/>
    </row>
    <row r="8" spans="1:20" ht="21" customHeight="1">
      <c r="A8" s="42"/>
      <c r="B8" s="100"/>
      <c r="C8" s="100"/>
      <c r="D8" s="100"/>
      <c r="E8" s="100"/>
      <c r="F8" s="100"/>
      <c r="G8" s="100"/>
      <c r="H8" s="100"/>
      <c r="I8" s="100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</row>
    <row r="9" spans="1:20" ht="48" customHeight="1">
      <c r="A9" s="42"/>
      <c r="B9" s="125"/>
      <c r="C9" s="126"/>
      <c r="D9" s="126"/>
      <c r="E9" s="126"/>
      <c r="F9" s="127"/>
      <c r="G9" s="127"/>
      <c r="H9" s="128"/>
      <c r="I9" s="128"/>
      <c r="J9" s="128"/>
      <c r="K9" s="129"/>
      <c r="L9" s="42"/>
      <c r="M9" s="42"/>
      <c r="N9" s="42"/>
      <c r="O9" s="42"/>
      <c r="P9" s="42"/>
      <c r="Q9" s="42"/>
      <c r="R9" s="42"/>
      <c r="S9" s="42"/>
      <c r="T9" s="42"/>
    </row>
    <row r="10" spans="1:20" s="2" customFormat="1" ht="18" customHeight="1">
      <c r="A10" s="42"/>
      <c r="B10" s="274" t="s">
        <v>197</v>
      </c>
      <c r="C10" s="276"/>
      <c r="D10" s="277"/>
      <c r="E10" s="278"/>
      <c r="F10" s="279"/>
      <c r="G10" s="279"/>
      <c r="H10" s="280"/>
      <c r="I10" s="280"/>
      <c r="J10" s="280"/>
      <c r="K10" s="281"/>
      <c r="L10" s="42"/>
      <c r="M10" s="42"/>
      <c r="N10" s="42"/>
      <c r="O10" s="42"/>
      <c r="P10" s="42"/>
      <c r="Q10" s="42"/>
      <c r="R10" s="42"/>
      <c r="S10" s="42"/>
      <c r="T10" s="42"/>
    </row>
    <row r="11" spans="1:20" s="2" customFormat="1" ht="18" customHeight="1">
      <c r="A11" s="42"/>
      <c r="B11" s="31"/>
      <c r="C11" s="13"/>
      <c r="D11" s="13"/>
      <c r="E11" s="13"/>
      <c r="F11" s="14"/>
      <c r="G11" s="14"/>
      <c r="H11" s="66"/>
      <c r="I11" s="66"/>
      <c r="J11" s="66"/>
      <c r="K11" s="38"/>
      <c r="L11" s="42"/>
      <c r="M11" s="42"/>
      <c r="N11" s="42"/>
      <c r="O11" s="42"/>
      <c r="P11" s="42"/>
      <c r="Q11" s="42"/>
      <c r="R11" s="42"/>
      <c r="S11" s="42"/>
      <c r="T11" s="42"/>
    </row>
    <row r="12" spans="1:20" ht="18" customHeight="1">
      <c r="A12" s="42"/>
      <c r="B12" s="32"/>
      <c r="C12" s="282" t="s">
        <v>198</v>
      </c>
      <c r="D12" s="13"/>
      <c r="E12" s="169" t="s">
        <v>194</v>
      </c>
      <c r="F12" s="178">
        <v>1102</v>
      </c>
      <c r="G12" s="178"/>
      <c r="H12" s="167">
        <f>ROUND(F12*(1-$D$3)+G12*(1-$D$4),0)</f>
        <v>1102</v>
      </c>
      <c r="I12" s="166">
        <f>ROUND(H12*$D$5,0)</f>
        <v>0</v>
      </c>
      <c r="J12" s="177">
        <f>H12/K12-1</f>
        <v>-0.13364779874213839</v>
      </c>
      <c r="K12" s="176">
        <v>1272</v>
      </c>
      <c r="L12" s="42"/>
      <c r="M12" s="42"/>
      <c r="N12" s="42"/>
      <c r="O12" s="42"/>
      <c r="P12" s="42"/>
      <c r="Q12" s="42"/>
      <c r="R12" s="42"/>
      <c r="S12" s="42"/>
      <c r="T12" s="42"/>
    </row>
    <row r="13" spans="1:20" ht="18" customHeight="1">
      <c r="A13" s="42"/>
      <c r="B13" s="32"/>
      <c r="C13" s="282" t="s">
        <v>199</v>
      </c>
      <c r="D13" s="13"/>
      <c r="E13" s="169" t="s">
        <v>194</v>
      </c>
      <c r="F13" s="178">
        <v>1299</v>
      </c>
      <c r="G13" s="178"/>
      <c r="H13" s="167">
        <f t="shared" ref="H13:H18" si="0">ROUND(F13*(1-$D$3)+G13*(1-$D$4),0)</f>
        <v>1299</v>
      </c>
      <c r="I13" s="166">
        <f t="shared" ref="I13:I42" si="1">ROUND(H13*$D$5,0)</f>
        <v>0</v>
      </c>
      <c r="J13" s="177">
        <f t="shared" ref="J13:J42" si="2">H13/K13-1</f>
        <v>-0.13400000000000001</v>
      </c>
      <c r="K13" s="176">
        <v>1500</v>
      </c>
      <c r="L13" s="42"/>
      <c r="M13" s="42"/>
      <c r="N13" s="42"/>
      <c r="O13" s="42"/>
      <c r="P13" s="42"/>
      <c r="Q13" s="42"/>
      <c r="R13" s="42"/>
      <c r="S13" s="42"/>
      <c r="T13" s="42"/>
    </row>
    <row r="14" spans="1:20" ht="18" customHeight="1">
      <c r="A14" s="42"/>
      <c r="B14" s="33"/>
      <c r="C14" s="282" t="s">
        <v>200</v>
      </c>
      <c r="D14" s="13"/>
      <c r="E14" s="169" t="s">
        <v>194</v>
      </c>
      <c r="F14" s="178">
        <v>1598</v>
      </c>
      <c r="G14" s="178"/>
      <c r="H14" s="167">
        <f t="shared" si="0"/>
        <v>1598</v>
      </c>
      <c r="I14" s="166">
        <f t="shared" si="1"/>
        <v>0</v>
      </c>
      <c r="J14" s="177">
        <f t="shared" si="2"/>
        <v>-0.13293543136190988</v>
      </c>
      <c r="K14" s="176">
        <v>1843</v>
      </c>
      <c r="L14" s="42"/>
      <c r="M14" s="42"/>
      <c r="N14" s="42"/>
      <c r="O14" s="42"/>
      <c r="P14" s="42"/>
      <c r="Q14" s="42"/>
      <c r="R14" s="42"/>
      <c r="S14" s="42"/>
      <c r="T14" s="42"/>
    </row>
    <row r="15" spans="1:20" ht="18" customHeight="1">
      <c r="A15" s="42"/>
      <c r="B15" s="32"/>
      <c r="C15" s="282" t="s">
        <v>201</v>
      </c>
      <c r="D15" s="13"/>
      <c r="E15" s="169" t="s">
        <v>194</v>
      </c>
      <c r="F15" s="178">
        <v>1839</v>
      </c>
      <c r="G15" s="178"/>
      <c r="H15" s="167">
        <f t="shared" si="0"/>
        <v>1839</v>
      </c>
      <c r="I15" s="166">
        <f t="shared" si="1"/>
        <v>0</v>
      </c>
      <c r="J15" s="177">
        <f t="shared" si="2"/>
        <v>-0.13172804532577909</v>
      </c>
      <c r="K15" s="176">
        <v>2118</v>
      </c>
      <c r="L15" s="42"/>
      <c r="M15" s="42"/>
      <c r="N15" s="42"/>
      <c r="O15" s="42"/>
      <c r="P15" s="42"/>
      <c r="Q15" s="42"/>
      <c r="R15" s="42"/>
      <c r="S15" s="42"/>
      <c r="T15" s="42"/>
    </row>
    <row r="16" spans="1:20" ht="18" customHeight="1">
      <c r="A16" s="42"/>
      <c r="B16" s="32"/>
      <c r="C16" s="282" t="s">
        <v>202</v>
      </c>
      <c r="D16" s="13"/>
      <c r="E16" s="169" t="s">
        <v>194</v>
      </c>
      <c r="F16" s="178">
        <v>2207</v>
      </c>
      <c r="G16" s="178"/>
      <c r="H16" s="167">
        <f t="shared" si="0"/>
        <v>2207</v>
      </c>
      <c r="I16" s="166">
        <f t="shared" si="1"/>
        <v>0</v>
      </c>
      <c r="J16" s="177">
        <f t="shared" si="2"/>
        <v>-0.13654147104851333</v>
      </c>
      <c r="K16" s="176">
        <v>2556</v>
      </c>
      <c r="L16" s="42"/>
      <c r="M16" s="42"/>
      <c r="N16" s="42"/>
      <c r="O16" s="42"/>
      <c r="P16" s="42"/>
      <c r="Q16" s="42"/>
      <c r="R16" s="42"/>
      <c r="S16" s="42"/>
      <c r="T16" s="42"/>
    </row>
    <row r="17" spans="1:20" ht="18" customHeight="1">
      <c r="A17" s="42"/>
      <c r="B17" s="23"/>
      <c r="C17" s="282" t="s">
        <v>203</v>
      </c>
      <c r="D17" s="13"/>
      <c r="E17" s="169" t="s">
        <v>194</v>
      </c>
      <c r="F17" s="178">
        <v>2871</v>
      </c>
      <c r="G17" s="178"/>
      <c r="H17" s="167">
        <f t="shared" si="0"/>
        <v>2871</v>
      </c>
      <c r="I17" s="166">
        <f t="shared" si="1"/>
        <v>0</v>
      </c>
      <c r="J17" s="177">
        <f t="shared" si="2"/>
        <v>-0.13236627379873078</v>
      </c>
      <c r="K17" s="176">
        <v>3309</v>
      </c>
      <c r="L17" s="42"/>
      <c r="M17" s="42"/>
      <c r="N17" s="42"/>
      <c r="O17" s="42"/>
      <c r="P17" s="42"/>
      <c r="Q17" s="42"/>
      <c r="R17" s="42"/>
      <c r="S17" s="42"/>
      <c r="T17" s="42"/>
    </row>
    <row r="18" spans="1:20" ht="18" customHeight="1">
      <c r="A18" s="42"/>
      <c r="B18" s="23"/>
      <c r="C18" s="282" t="s">
        <v>204</v>
      </c>
      <c r="D18" s="13"/>
      <c r="E18" s="169" t="s">
        <v>194</v>
      </c>
      <c r="F18" s="178">
        <v>3369</v>
      </c>
      <c r="G18" s="178"/>
      <c r="H18" s="167">
        <f t="shared" si="0"/>
        <v>3369</v>
      </c>
      <c r="I18" s="166">
        <f t="shared" si="1"/>
        <v>0</v>
      </c>
      <c r="J18" s="177">
        <f t="shared" si="2"/>
        <v>-0.13102914624709827</v>
      </c>
      <c r="K18" s="176">
        <v>3877</v>
      </c>
      <c r="L18" s="42"/>
      <c r="M18" s="42"/>
      <c r="N18" s="42"/>
      <c r="O18" s="42"/>
      <c r="P18" s="42"/>
      <c r="Q18" s="42"/>
      <c r="R18" s="42"/>
      <c r="S18" s="42"/>
      <c r="T18" s="42"/>
    </row>
    <row r="19" spans="1:20" ht="18" customHeight="1">
      <c r="A19" s="42"/>
      <c r="B19" s="69"/>
      <c r="C19" s="82"/>
      <c r="D19" s="83"/>
      <c r="E19" s="54"/>
      <c r="F19" s="90"/>
      <c r="G19" s="90"/>
      <c r="H19" s="90"/>
      <c r="I19" s="90"/>
      <c r="J19" s="90"/>
      <c r="K19" s="238"/>
      <c r="L19" s="42"/>
      <c r="M19" s="42"/>
      <c r="N19" s="42"/>
      <c r="O19" s="42"/>
      <c r="P19" s="42"/>
      <c r="Q19" s="42"/>
      <c r="R19" s="42"/>
      <c r="S19" s="42"/>
      <c r="T19" s="42"/>
    </row>
    <row r="20" spans="1:20" ht="18.75" customHeight="1">
      <c r="A20" s="42"/>
      <c r="B20" s="274" t="s">
        <v>205</v>
      </c>
      <c r="C20" s="276"/>
      <c r="D20" s="277"/>
      <c r="E20" s="278"/>
      <c r="F20" s="279"/>
      <c r="G20" s="279"/>
      <c r="H20" s="279"/>
      <c r="I20" s="279"/>
      <c r="J20" s="279"/>
      <c r="K20" s="284"/>
      <c r="L20" s="42"/>
      <c r="M20" s="42"/>
      <c r="N20" s="42"/>
      <c r="O20" s="42"/>
      <c r="P20" s="42"/>
      <c r="Q20" s="42"/>
      <c r="R20" s="42"/>
      <c r="S20" s="42"/>
      <c r="T20" s="42"/>
    </row>
    <row r="21" spans="1:20" ht="18.75" customHeight="1">
      <c r="A21" s="42"/>
      <c r="B21" s="69"/>
      <c r="C21" s="82"/>
      <c r="D21" s="83"/>
      <c r="E21" s="54"/>
      <c r="F21" s="90"/>
      <c r="G21" s="90"/>
      <c r="H21" s="90"/>
      <c r="I21" s="90"/>
      <c r="J21" s="90"/>
      <c r="K21" s="238"/>
      <c r="L21" s="42"/>
      <c r="M21" s="42"/>
      <c r="N21" s="42"/>
      <c r="O21" s="42"/>
      <c r="P21" s="42"/>
      <c r="Q21" s="42"/>
      <c r="R21" s="42"/>
      <c r="S21" s="42"/>
      <c r="T21" s="42"/>
    </row>
    <row r="22" spans="1:20" ht="19.5" customHeight="1">
      <c r="A22" s="42"/>
      <c r="B22" s="23"/>
      <c r="C22" s="282" t="s">
        <v>206</v>
      </c>
      <c r="D22" s="13"/>
      <c r="E22" s="169" t="s">
        <v>194</v>
      </c>
      <c r="F22" s="178">
        <v>210</v>
      </c>
      <c r="G22" s="178"/>
      <c r="H22" s="167">
        <f t="shared" ref="H22:H25" si="3">ROUND(F22*(1-$D$3)+G22*(1-$D$4),0)</f>
        <v>210</v>
      </c>
      <c r="I22" s="166">
        <f t="shared" si="1"/>
        <v>0</v>
      </c>
      <c r="J22" s="177">
        <f t="shared" si="2"/>
        <v>-0.12863070539419086</v>
      </c>
      <c r="K22" s="176">
        <v>241</v>
      </c>
      <c r="L22" s="42"/>
      <c r="M22" s="42"/>
      <c r="N22" s="42"/>
      <c r="O22" s="42"/>
      <c r="P22" s="42"/>
      <c r="Q22" s="42"/>
      <c r="R22" s="42"/>
      <c r="S22" s="42"/>
      <c r="T22" s="42"/>
    </row>
    <row r="23" spans="1:20" ht="19.5" customHeight="1">
      <c r="A23" s="42"/>
      <c r="B23" s="23"/>
      <c r="C23" s="282" t="s">
        <v>207</v>
      </c>
      <c r="D23" s="13"/>
      <c r="E23" s="169" t="s">
        <v>194</v>
      </c>
      <c r="F23" s="178">
        <v>219</v>
      </c>
      <c r="G23" s="178"/>
      <c r="H23" s="167">
        <f>ROUND(F23*(1-$D$3)+G23*(1-$D$4),0)</f>
        <v>219</v>
      </c>
      <c r="I23" s="166">
        <f t="shared" si="1"/>
        <v>0</v>
      </c>
      <c r="J23" s="177">
        <f t="shared" si="2"/>
        <v>-0.13095238095238093</v>
      </c>
      <c r="K23" s="176">
        <v>252</v>
      </c>
      <c r="L23" s="42"/>
      <c r="M23" s="42"/>
      <c r="N23" s="42"/>
      <c r="O23" s="42"/>
      <c r="P23" s="42"/>
      <c r="Q23" s="42"/>
      <c r="R23" s="42"/>
      <c r="S23" s="42"/>
      <c r="T23" s="42"/>
    </row>
    <row r="24" spans="1:20" ht="19.5" customHeight="1">
      <c r="A24" s="42"/>
      <c r="B24" s="23"/>
      <c r="C24" s="282" t="s">
        <v>208</v>
      </c>
      <c r="D24" s="13"/>
      <c r="E24" s="169" t="s">
        <v>194</v>
      </c>
      <c r="F24" s="178">
        <v>233</v>
      </c>
      <c r="G24" s="178"/>
      <c r="H24" s="167">
        <f t="shared" si="3"/>
        <v>233</v>
      </c>
      <c r="I24" s="166">
        <f t="shared" si="1"/>
        <v>0</v>
      </c>
      <c r="J24" s="177">
        <f t="shared" si="2"/>
        <v>-0.14338235294117652</v>
      </c>
      <c r="K24" s="176">
        <v>272</v>
      </c>
      <c r="L24" s="42"/>
      <c r="M24" s="42"/>
      <c r="N24" s="42"/>
      <c r="O24" s="42"/>
      <c r="P24" s="42"/>
      <c r="Q24" s="42"/>
      <c r="R24" s="42"/>
      <c r="S24" s="42"/>
      <c r="T24" s="42"/>
    </row>
    <row r="25" spans="1:20" ht="19.5" customHeight="1">
      <c r="A25" s="42"/>
      <c r="B25" s="23"/>
      <c r="C25" s="282" t="s">
        <v>209</v>
      </c>
      <c r="D25" s="13"/>
      <c r="E25" s="169" t="s">
        <v>194</v>
      </c>
      <c r="F25" s="178">
        <v>311</v>
      </c>
      <c r="G25" s="178"/>
      <c r="H25" s="167">
        <f t="shared" si="3"/>
        <v>311</v>
      </c>
      <c r="I25" s="166">
        <f t="shared" si="1"/>
        <v>0</v>
      </c>
      <c r="J25" s="177">
        <f t="shared" si="2"/>
        <v>-0.13850415512465375</v>
      </c>
      <c r="K25" s="176">
        <v>361</v>
      </c>
      <c r="L25" s="42"/>
      <c r="M25" s="42"/>
      <c r="N25" s="42"/>
      <c r="O25" s="42"/>
      <c r="P25" s="42"/>
      <c r="Q25" s="42"/>
      <c r="R25" s="42"/>
      <c r="S25" s="42"/>
      <c r="T25" s="42"/>
    </row>
    <row r="26" spans="1:20" ht="19.5" customHeight="1">
      <c r="A26" s="42"/>
      <c r="B26" s="69"/>
      <c r="C26" s="82"/>
      <c r="D26" s="83"/>
      <c r="E26" s="54"/>
      <c r="F26" s="90"/>
      <c r="G26" s="90"/>
      <c r="H26" s="90"/>
      <c r="I26" s="90"/>
      <c r="J26" s="90"/>
      <c r="K26" s="238"/>
      <c r="L26" s="42"/>
      <c r="M26" s="42"/>
      <c r="N26" s="42"/>
      <c r="O26" s="42"/>
      <c r="P26" s="42"/>
      <c r="Q26" s="42"/>
      <c r="R26" s="42"/>
      <c r="S26" s="42"/>
      <c r="T26" s="42"/>
    </row>
    <row r="27" spans="1:20" ht="19.5" customHeight="1">
      <c r="A27" s="42"/>
      <c r="B27" s="274" t="s">
        <v>147</v>
      </c>
      <c r="C27" s="276"/>
      <c r="D27" s="277"/>
      <c r="E27" s="278"/>
      <c r="F27" s="279"/>
      <c r="G27" s="279"/>
      <c r="H27" s="279"/>
      <c r="I27" s="279"/>
      <c r="J27" s="279"/>
      <c r="K27" s="284"/>
      <c r="L27" s="42"/>
      <c r="M27" s="42"/>
      <c r="N27" s="42"/>
      <c r="O27" s="42"/>
      <c r="P27" s="42"/>
      <c r="Q27" s="42"/>
      <c r="R27" s="42"/>
      <c r="S27" s="42"/>
      <c r="T27" s="42"/>
    </row>
    <row r="28" spans="1:20" ht="19.5" customHeight="1">
      <c r="A28" s="42"/>
      <c r="B28" s="69"/>
      <c r="C28" s="82"/>
      <c r="D28" s="83"/>
      <c r="E28" s="54"/>
      <c r="F28" s="90"/>
      <c r="G28" s="90"/>
      <c r="H28" s="90"/>
      <c r="I28" s="90"/>
      <c r="J28" s="90"/>
      <c r="K28" s="238"/>
      <c r="L28" s="42"/>
      <c r="M28" s="42"/>
      <c r="N28" s="42"/>
      <c r="O28" s="42"/>
      <c r="P28" s="42"/>
      <c r="Q28" s="42"/>
      <c r="R28" s="42"/>
      <c r="S28" s="42"/>
      <c r="T28" s="42"/>
    </row>
    <row r="29" spans="1:20" ht="19.5" customHeight="1">
      <c r="A29" s="42"/>
      <c r="B29" s="69"/>
      <c r="C29" s="282" t="s">
        <v>210</v>
      </c>
      <c r="D29" s="285" t="s">
        <v>150</v>
      </c>
      <c r="E29" s="169" t="s">
        <v>211</v>
      </c>
      <c r="F29" s="178">
        <v>462</v>
      </c>
      <c r="G29" s="178">
        <v>149</v>
      </c>
      <c r="H29" s="167">
        <f>ROUND(F29*(1-$D$3)+G29*(1-$D$4),0)</f>
        <v>611</v>
      </c>
      <c r="I29" s="166">
        <f t="shared" si="1"/>
        <v>0</v>
      </c>
      <c r="J29" s="177">
        <f t="shared" si="2"/>
        <v>-0.28787878787878785</v>
      </c>
      <c r="K29" s="176">
        <v>858</v>
      </c>
      <c r="L29" s="42"/>
      <c r="M29" s="42"/>
      <c r="N29" s="42"/>
      <c r="O29" s="42"/>
      <c r="P29" s="42"/>
      <c r="Q29" s="42"/>
      <c r="R29" s="42"/>
      <c r="S29" s="42"/>
      <c r="T29" s="42"/>
    </row>
    <row r="30" spans="1:20" ht="19.5" customHeight="1">
      <c r="A30" s="42"/>
      <c r="B30" s="69"/>
      <c r="C30" s="282" t="s">
        <v>212</v>
      </c>
      <c r="D30" s="285" t="s">
        <v>150</v>
      </c>
      <c r="E30" s="169" t="s">
        <v>211</v>
      </c>
      <c r="F30" s="178">
        <v>567</v>
      </c>
      <c r="G30" s="178">
        <v>149</v>
      </c>
      <c r="H30" s="167">
        <f t="shared" ref="H30" si="4">ROUND(F30*(1-$D$3)+G30*(1-$D$4),0)</f>
        <v>716</v>
      </c>
      <c r="I30" s="166">
        <f t="shared" si="1"/>
        <v>0</v>
      </c>
      <c r="J30" s="177">
        <f t="shared" si="2"/>
        <v>-0.17511520737327191</v>
      </c>
      <c r="K30" s="176">
        <v>868</v>
      </c>
      <c r="L30" s="42"/>
      <c r="M30" s="42"/>
      <c r="N30" s="42"/>
      <c r="O30" s="42"/>
      <c r="P30" s="42"/>
      <c r="Q30" s="42"/>
      <c r="R30" s="42"/>
      <c r="S30" s="42"/>
      <c r="T30" s="42"/>
    </row>
    <row r="31" spans="1:20" ht="19.5" customHeight="1">
      <c r="A31" s="42"/>
      <c r="B31" s="69"/>
      <c r="C31" s="282" t="s">
        <v>213</v>
      </c>
      <c r="D31" s="285" t="s">
        <v>150</v>
      </c>
      <c r="E31" s="169" t="s">
        <v>211</v>
      </c>
      <c r="F31" s="178">
        <v>575</v>
      </c>
      <c r="G31" s="178">
        <v>149</v>
      </c>
      <c r="H31" s="167">
        <f>ROUND(F31*(1-$D$3)+G31*(1-$D$4),0)</f>
        <v>724</v>
      </c>
      <c r="I31" s="166">
        <f t="shared" si="1"/>
        <v>0</v>
      </c>
      <c r="J31" s="177">
        <f t="shared" si="2"/>
        <v>-0.17539863325740324</v>
      </c>
      <c r="K31" s="176">
        <v>878</v>
      </c>
      <c r="L31" s="42"/>
      <c r="M31" s="42"/>
      <c r="N31" s="42"/>
      <c r="O31" s="42"/>
      <c r="P31" s="42"/>
      <c r="Q31" s="42"/>
      <c r="R31" s="42"/>
      <c r="S31" s="42"/>
      <c r="T31" s="42"/>
    </row>
    <row r="32" spans="1:20" ht="19.5" customHeight="1">
      <c r="A32" s="42"/>
      <c r="B32" s="69"/>
      <c r="C32" s="95"/>
      <c r="D32" s="83"/>
      <c r="E32" s="54"/>
      <c r="F32" s="90"/>
      <c r="G32" s="90"/>
      <c r="H32" s="90"/>
      <c r="I32" s="90"/>
      <c r="J32" s="90"/>
      <c r="K32" s="238"/>
      <c r="L32" s="42"/>
      <c r="M32" s="42"/>
      <c r="N32" s="42"/>
      <c r="O32" s="42"/>
      <c r="P32" s="42"/>
      <c r="Q32" s="42"/>
      <c r="R32" s="42"/>
      <c r="S32" s="42"/>
      <c r="T32" s="42"/>
    </row>
    <row r="33" spans="1:20" ht="19.5" customHeight="1">
      <c r="A33" s="42"/>
      <c r="B33" s="23"/>
      <c r="C33" s="282" t="s">
        <v>215</v>
      </c>
      <c r="D33" s="285" t="s">
        <v>150</v>
      </c>
      <c r="E33" s="169" t="s">
        <v>211</v>
      </c>
      <c r="F33" s="178">
        <v>605</v>
      </c>
      <c r="G33" s="178">
        <v>149</v>
      </c>
      <c r="H33" s="167">
        <f>ROUND(F33*(1-$D$3)+G33*(1-$D$4),0)</f>
        <v>754</v>
      </c>
      <c r="I33" s="166">
        <f t="shared" si="1"/>
        <v>0</v>
      </c>
      <c r="J33" s="177">
        <f t="shared" si="2"/>
        <v>-0.29664179104477617</v>
      </c>
      <c r="K33" s="176">
        <v>1072</v>
      </c>
      <c r="L33" s="42"/>
      <c r="M33" s="42"/>
      <c r="N33" s="42"/>
      <c r="O33" s="42"/>
      <c r="P33" s="42"/>
      <c r="Q33" s="42"/>
      <c r="R33" s="42"/>
      <c r="S33" s="42"/>
      <c r="T33" s="42"/>
    </row>
    <row r="34" spans="1:20" ht="19.5" customHeight="1">
      <c r="A34" s="42"/>
      <c r="B34" s="23"/>
      <c r="C34" s="282" t="s">
        <v>216</v>
      </c>
      <c r="D34" s="285" t="s">
        <v>150</v>
      </c>
      <c r="E34" s="169" t="s">
        <v>211</v>
      </c>
      <c r="F34" s="178">
        <v>614</v>
      </c>
      <c r="G34" s="178">
        <v>149</v>
      </c>
      <c r="H34" s="167">
        <f t="shared" ref="H34:H35" si="5">ROUND(F34*(1-$D$3)+G34*(1-$D$4),0)</f>
        <v>763</v>
      </c>
      <c r="I34" s="166">
        <f t="shared" si="1"/>
        <v>0</v>
      </c>
      <c r="J34" s="177">
        <f t="shared" si="2"/>
        <v>-0.29482439926062842</v>
      </c>
      <c r="K34" s="176">
        <v>1082</v>
      </c>
      <c r="L34" s="42"/>
      <c r="M34" s="42"/>
      <c r="N34" s="42"/>
      <c r="O34" s="42"/>
      <c r="P34" s="42"/>
      <c r="Q34" s="42"/>
      <c r="R34" s="42"/>
      <c r="S34" s="42"/>
      <c r="T34" s="42"/>
    </row>
    <row r="35" spans="1:20" ht="19.5" customHeight="1">
      <c r="A35" s="42"/>
      <c r="B35" s="23"/>
      <c r="C35" s="282" t="s">
        <v>217</v>
      </c>
      <c r="D35" s="285" t="s">
        <v>150</v>
      </c>
      <c r="E35" s="169" t="s">
        <v>211</v>
      </c>
      <c r="F35" s="178">
        <v>641</v>
      </c>
      <c r="G35" s="178">
        <v>149</v>
      </c>
      <c r="H35" s="167">
        <f t="shared" si="5"/>
        <v>790</v>
      </c>
      <c r="I35" s="166">
        <f t="shared" si="1"/>
        <v>0</v>
      </c>
      <c r="J35" s="177">
        <f t="shared" si="2"/>
        <v>-0.28892889288928891</v>
      </c>
      <c r="K35" s="176">
        <v>1111</v>
      </c>
      <c r="L35" s="42"/>
      <c r="M35" s="42"/>
      <c r="N35" s="42"/>
      <c r="O35" s="42"/>
      <c r="P35" s="42"/>
      <c r="Q35" s="42"/>
      <c r="R35" s="42"/>
      <c r="S35" s="42"/>
      <c r="T35" s="42"/>
    </row>
    <row r="36" spans="1:20" ht="19.5" customHeight="1">
      <c r="A36" s="42"/>
      <c r="B36" s="23"/>
      <c r="C36" s="82"/>
      <c r="D36" s="83"/>
      <c r="E36" s="54"/>
      <c r="F36" s="90"/>
      <c r="G36" s="90"/>
      <c r="H36" s="90"/>
      <c r="I36" s="90"/>
      <c r="J36" s="90"/>
      <c r="K36" s="238"/>
      <c r="L36" s="42"/>
      <c r="M36" s="42"/>
      <c r="N36" s="42"/>
      <c r="O36" s="42"/>
      <c r="P36" s="42"/>
      <c r="Q36" s="42"/>
      <c r="R36" s="42"/>
      <c r="S36" s="42"/>
      <c r="T36" s="42"/>
    </row>
    <row r="37" spans="1:20" ht="19.5" customHeight="1">
      <c r="A37" s="42"/>
      <c r="B37" s="274" t="s">
        <v>169</v>
      </c>
      <c r="C37" s="276"/>
      <c r="D37" s="277"/>
      <c r="E37" s="278"/>
      <c r="F37" s="279"/>
      <c r="G37" s="279"/>
      <c r="H37" s="279"/>
      <c r="I37" s="279"/>
      <c r="J37" s="279"/>
      <c r="K37" s="284"/>
      <c r="L37" s="42"/>
      <c r="M37" s="42"/>
      <c r="N37" s="42"/>
      <c r="O37" s="42"/>
      <c r="P37" s="42"/>
      <c r="Q37" s="42"/>
      <c r="R37" s="42"/>
      <c r="S37" s="42"/>
      <c r="T37" s="42"/>
    </row>
    <row r="38" spans="1:20" ht="19.5" customHeight="1">
      <c r="A38" s="42"/>
      <c r="B38" s="69"/>
      <c r="C38" s="82"/>
      <c r="D38" s="83"/>
      <c r="E38" s="54"/>
      <c r="F38" s="90"/>
      <c r="G38" s="90"/>
      <c r="H38" s="90"/>
      <c r="I38" s="90"/>
      <c r="J38" s="90"/>
      <c r="K38" s="238"/>
      <c r="L38" s="42"/>
      <c r="M38" s="42"/>
      <c r="N38" s="42"/>
      <c r="O38" s="42"/>
      <c r="P38" s="42"/>
      <c r="Q38" s="42"/>
      <c r="R38" s="42"/>
      <c r="S38" s="42"/>
      <c r="T38" s="42"/>
    </row>
    <row r="39" spans="1:20" ht="19.5" customHeight="1">
      <c r="A39" s="42"/>
      <c r="B39" s="23"/>
      <c r="C39" s="95"/>
      <c r="D39" s="83"/>
      <c r="E39" s="54"/>
      <c r="F39" s="90"/>
      <c r="G39" s="90"/>
      <c r="H39" s="90"/>
      <c r="I39" s="90"/>
      <c r="J39" s="90"/>
      <c r="K39" s="238"/>
      <c r="L39" s="42"/>
      <c r="M39" s="42"/>
      <c r="N39" s="42"/>
      <c r="O39" s="42"/>
      <c r="P39" s="42"/>
      <c r="Q39" s="42"/>
      <c r="R39" s="42"/>
      <c r="S39" s="42"/>
      <c r="T39" s="42"/>
    </row>
    <row r="40" spans="1:20" ht="19.5" customHeight="1">
      <c r="A40" s="42"/>
      <c r="B40" s="23"/>
      <c r="C40" s="282" t="s">
        <v>222</v>
      </c>
      <c r="D40" s="13"/>
      <c r="E40" s="169" t="s">
        <v>194</v>
      </c>
      <c r="F40" s="178">
        <v>586</v>
      </c>
      <c r="G40" s="178"/>
      <c r="H40" s="167">
        <f t="shared" ref="H40:H42" si="6">ROUND(F40*(1-$D$3)+G40*(1-$D$4),0)</f>
        <v>586</v>
      </c>
      <c r="I40" s="166">
        <f t="shared" si="1"/>
        <v>0</v>
      </c>
      <c r="J40" s="177">
        <f t="shared" si="2"/>
        <v>-0.13823529411764701</v>
      </c>
      <c r="K40" s="176">
        <v>680</v>
      </c>
      <c r="L40" s="42"/>
      <c r="M40" s="42"/>
      <c r="N40" s="42"/>
      <c r="O40" s="42"/>
      <c r="P40" s="42"/>
      <c r="Q40" s="42"/>
      <c r="R40" s="42"/>
      <c r="S40" s="42"/>
      <c r="T40" s="42"/>
    </row>
    <row r="41" spans="1:20" ht="19.5" customHeight="1">
      <c r="A41" s="42"/>
      <c r="B41" s="23"/>
      <c r="C41" s="282" t="s">
        <v>223</v>
      </c>
      <c r="D41" s="13"/>
      <c r="E41" s="169" t="s">
        <v>194</v>
      </c>
      <c r="F41" s="178">
        <v>590</v>
      </c>
      <c r="G41" s="178"/>
      <c r="H41" s="167">
        <f t="shared" si="6"/>
        <v>590</v>
      </c>
      <c r="I41" s="166">
        <f t="shared" si="1"/>
        <v>0</v>
      </c>
      <c r="J41" s="177">
        <f t="shared" si="2"/>
        <v>-0.13742690058479534</v>
      </c>
      <c r="K41" s="176">
        <v>684</v>
      </c>
      <c r="L41" s="42"/>
      <c r="M41" s="42"/>
      <c r="N41" s="42"/>
      <c r="O41" s="42"/>
      <c r="P41" s="42"/>
      <c r="Q41" s="42"/>
      <c r="R41" s="42"/>
      <c r="S41" s="42"/>
      <c r="T41" s="42"/>
    </row>
    <row r="42" spans="1:20" ht="19.5" customHeight="1">
      <c r="A42" s="42"/>
      <c r="B42" s="23"/>
      <c r="C42" s="282" t="s">
        <v>224</v>
      </c>
      <c r="D42" s="13"/>
      <c r="E42" s="169" t="s">
        <v>194</v>
      </c>
      <c r="F42" s="178">
        <v>617</v>
      </c>
      <c r="G42" s="178"/>
      <c r="H42" s="167">
        <f t="shared" si="6"/>
        <v>617</v>
      </c>
      <c r="I42" s="166">
        <f t="shared" si="1"/>
        <v>0</v>
      </c>
      <c r="J42" s="177">
        <f t="shared" si="2"/>
        <v>-0.13826815642458101</v>
      </c>
      <c r="K42" s="176">
        <v>716</v>
      </c>
      <c r="L42" s="42"/>
      <c r="M42" s="42"/>
      <c r="N42" s="42"/>
      <c r="O42" s="42"/>
      <c r="P42" s="42"/>
      <c r="Q42" s="42"/>
      <c r="R42" s="42"/>
      <c r="S42" s="42"/>
      <c r="T42" s="42"/>
    </row>
    <row r="43" spans="1:20" ht="19.5" customHeight="1">
      <c r="A43" s="42"/>
      <c r="B43" s="91"/>
      <c r="C43" s="96"/>
      <c r="D43" s="97"/>
      <c r="E43" s="92"/>
      <c r="F43" s="93"/>
      <c r="G43" s="93"/>
      <c r="H43" s="93"/>
      <c r="I43" s="93"/>
      <c r="J43" s="93"/>
      <c r="K43" s="239"/>
      <c r="L43" s="42"/>
      <c r="M43" s="42"/>
      <c r="N43" s="42"/>
      <c r="O43" s="42"/>
      <c r="P43" s="42"/>
      <c r="Q43" s="42"/>
      <c r="R43" s="42"/>
      <c r="S43" s="42"/>
      <c r="T43" s="42"/>
    </row>
    <row r="44" spans="1:20" ht="19.5" customHeight="1">
      <c r="A44" s="42"/>
      <c r="B44" s="42"/>
      <c r="C44" s="98"/>
      <c r="D44" s="98"/>
      <c r="E44" s="42"/>
      <c r="F44" s="42"/>
      <c r="G44" s="42"/>
      <c r="H44" s="42"/>
      <c r="I44" s="42"/>
      <c r="J44" s="42"/>
      <c r="K44" s="46"/>
      <c r="L44" s="42"/>
      <c r="M44" s="42"/>
      <c r="N44" s="42"/>
      <c r="O44" s="42"/>
      <c r="P44" s="42"/>
      <c r="Q44" s="42"/>
      <c r="R44" s="42"/>
      <c r="S44" s="42"/>
      <c r="T44" s="42"/>
    </row>
    <row r="45" spans="1:20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</row>
    <row r="46" spans="1:20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</row>
    <row r="47" spans="1:20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</row>
    <row r="48" spans="1:20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</row>
    <row r="49" spans="1:20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</row>
    <row r="50" spans="1:2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</row>
    <row r="51" spans="1:20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</row>
    <row r="52" spans="1:20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</row>
    <row r="53" spans="1:20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</row>
    <row r="54" spans="1:20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</row>
    <row r="55" spans="1:20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</row>
    <row r="56" spans="1:20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</row>
    <row r="57" spans="1:20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</row>
    <row r="58" spans="1:20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</row>
    <row r="59" spans="1:20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</row>
    <row r="60" spans="1:20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</row>
    <row r="61" spans="1:20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</row>
    <row r="62" spans="1:20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</row>
    <row r="63" spans="1:20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</row>
    <row r="64" spans="1:20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</row>
    <row r="65" spans="1:20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</row>
    <row r="66" spans="1:20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</row>
    <row r="67" spans="1:20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</row>
    <row r="68" spans="1:20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</row>
    <row r="69" spans="1:20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</row>
    <row r="70" spans="1:20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</row>
    <row r="71" spans="1:20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</row>
    <row r="72" spans="1:20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</row>
    <row r="73" spans="1:20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</row>
    <row r="74" spans="1:20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</row>
    <row r="75" spans="1:20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</row>
    <row r="76" spans="1:20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</row>
    <row r="77" spans="1:20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</row>
    <row r="78" spans="1:20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</row>
    <row r="79" spans="1:20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</row>
    <row r="80" spans="1:20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</row>
    <row r="81" spans="1:20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</row>
    <row r="82" spans="1:20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</row>
    <row r="83" spans="1:20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</row>
    <row r="84" spans="1:20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</row>
    <row r="85" spans="1:20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</row>
    <row r="86" spans="1:20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</row>
    <row r="87" spans="1:20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</row>
    <row r="89" spans="1:20">
      <c r="J89" s="4">
        <v>10</v>
      </c>
    </row>
  </sheetData>
  <autoFilter ref="C7:G42"/>
  <conditionalFormatting sqref="C3">
    <cfRule type="cellIs" dxfId="73" priority="35" operator="lessThan">
      <formula>$C3</formula>
    </cfRule>
  </conditionalFormatting>
  <conditionalFormatting sqref="C4">
    <cfRule type="cellIs" dxfId="72" priority="33" operator="lessThan">
      <formula>$C4</formula>
    </cfRule>
  </conditionalFormatting>
  <conditionalFormatting sqref="C5">
    <cfRule type="cellIs" dxfId="71" priority="32" operator="lessThan">
      <formula>$C5</formula>
    </cfRule>
  </conditionalFormatting>
  <conditionalFormatting sqref="E12:E18">
    <cfRule type="cellIs" dxfId="70" priority="10" operator="lessThan">
      <formula>$H12</formula>
    </cfRule>
  </conditionalFormatting>
  <conditionalFormatting sqref="E22:E25">
    <cfRule type="cellIs" dxfId="69" priority="9" operator="lessThan">
      <formula>$H22</formula>
    </cfRule>
  </conditionalFormatting>
  <conditionalFormatting sqref="E29:E31">
    <cfRule type="cellIs" dxfId="68" priority="8" operator="lessThan">
      <formula>$H29</formula>
    </cfRule>
  </conditionalFormatting>
  <conditionalFormatting sqref="E33:E35">
    <cfRule type="cellIs" dxfId="67" priority="7" operator="lessThan">
      <formula>$H33</formula>
    </cfRule>
  </conditionalFormatting>
  <conditionalFormatting sqref="E40:E42">
    <cfRule type="cellIs" dxfId="66" priority="5" operator="lessThan">
      <formula>$H40</formula>
    </cfRule>
  </conditionalFormatting>
  <conditionalFormatting sqref="J40:J42 J12:J18 J22:J25 J29:J31 J33:J3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2:J4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2:J9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gridLines="1"/>
  <pageMargins left="0.98425196850393704" right="0.47244094488188981" top="0.19685039370078741" bottom="0.19685039370078741" header="0.19685039370078741" footer="0.19685039370078741"/>
  <pageSetup paperSize="8" scale="8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146"/>
  <sheetViews>
    <sheetView zoomScale="70" zoomScaleNormal="70" workbookViewId="0">
      <selection activeCell="E5" sqref="E5"/>
    </sheetView>
  </sheetViews>
  <sheetFormatPr defaultColWidth="21.109375" defaultRowHeight="14.4" outlineLevelCol="1"/>
  <cols>
    <col min="1" max="1" width="4.33203125" customWidth="1"/>
    <col min="2" max="2" width="73.109375" customWidth="1"/>
    <col min="3" max="3" width="10.44140625" customWidth="1"/>
    <col min="4" max="4" width="22.109375" style="1" customWidth="1"/>
    <col min="5" max="5" width="21.109375" customWidth="1"/>
    <col min="6" max="6" width="19" customWidth="1"/>
    <col min="7" max="7" width="13.6640625" customWidth="1"/>
    <col min="8" max="10" width="13.88671875" style="3" customWidth="1" outlineLevel="1"/>
    <col min="11" max="13" width="15.5546875" style="4" customWidth="1"/>
    <col min="14" max="14" width="15.5546875" style="4" customWidth="1" outlineLevel="1"/>
    <col min="15" max="15" width="19.109375" style="2" customWidth="1"/>
    <col min="17" max="17" width="12.5546875" customWidth="1"/>
  </cols>
  <sheetData>
    <row r="1" spans="1:24" ht="10.5" customHeight="1">
      <c r="A1" s="42"/>
      <c r="B1" s="42"/>
      <c r="C1" s="42"/>
      <c r="D1" s="43"/>
      <c r="E1" s="42"/>
      <c r="F1" s="42"/>
      <c r="G1" s="42"/>
      <c r="H1" s="44"/>
      <c r="I1" s="44"/>
      <c r="J1" s="44"/>
      <c r="K1" s="45"/>
      <c r="L1" s="45"/>
      <c r="M1" s="45"/>
      <c r="N1" s="45"/>
      <c r="O1" s="42"/>
      <c r="P1" s="42"/>
      <c r="Q1" s="42"/>
      <c r="R1" s="42"/>
      <c r="S1" s="42"/>
      <c r="T1" s="42"/>
      <c r="U1" s="42"/>
      <c r="V1" s="42"/>
      <c r="W1" s="42"/>
      <c r="X1" s="42"/>
    </row>
    <row r="2" spans="1:24" ht="13.5" customHeight="1">
      <c r="A2" s="42"/>
      <c r="B2" s="19"/>
      <c r="C2" s="119"/>
      <c r="D2" s="40"/>
      <c r="E2" s="41" t="s">
        <v>137</v>
      </c>
      <c r="F2" s="41"/>
      <c r="G2" s="20"/>
      <c r="H2" s="20"/>
      <c r="I2" s="21"/>
      <c r="J2" s="21"/>
      <c r="K2" s="59"/>
      <c r="L2" s="59"/>
      <c r="M2" s="59"/>
      <c r="N2" s="22"/>
      <c r="O2" s="42"/>
      <c r="P2" s="42"/>
      <c r="Q2" s="42"/>
      <c r="R2" s="42"/>
      <c r="S2" s="42"/>
      <c r="T2" s="42"/>
      <c r="U2" s="42"/>
      <c r="V2" s="42"/>
      <c r="W2" s="42"/>
      <c r="X2" s="42"/>
    </row>
    <row r="3" spans="1:24" ht="15" customHeight="1">
      <c r="A3" s="42"/>
      <c r="B3" s="23"/>
      <c r="C3" s="221"/>
      <c r="D3" s="60" t="s">
        <v>138</v>
      </c>
      <c r="E3" s="76">
        <v>0</v>
      </c>
      <c r="F3" s="77" t="s">
        <v>139</v>
      </c>
      <c r="G3" s="15"/>
      <c r="H3" s="15"/>
      <c r="I3" s="24"/>
      <c r="J3" s="24"/>
      <c r="K3" s="63"/>
      <c r="L3" s="63"/>
      <c r="M3" s="63"/>
      <c r="N3" s="25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1:24" ht="15" customHeight="1">
      <c r="A4" s="42"/>
      <c r="B4" s="23"/>
      <c r="C4" s="221"/>
      <c r="D4" s="60" t="s">
        <v>140</v>
      </c>
      <c r="E4" s="76">
        <v>0</v>
      </c>
      <c r="F4" s="77" t="s">
        <v>141</v>
      </c>
      <c r="G4" s="15"/>
      <c r="H4" s="15"/>
      <c r="I4" s="24"/>
      <c r="J4" s="24"/>
      <c r="K4" s="63"/>
      <c r="L4" s="63"/>
      <c r="M4" s="63"/>
      <c r="N4" s="25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4" ht="16.5" customHeight="1">
      <c r="A5" s="42"/>
      <c r="B5" s="23"/>
      <c r="C5" s="221"/>
      <c r="D5" s="78" t="s">
        <v>123</v>
      </c>
      <c r="E5" s="157">
        <v>0</v>
      </c>
      <c r="F5" s="27"/>
      <c r="G5" s="27"/>
      <c r="H5" s="28"/>
      <c r="I5" s="28"/>
      <c r="J5" s="28"/>
      <c r="K5" s="64"/>
      <c r="L5" s="64"/>
      <c r="M5" s="64"/>
      <c r="N5" s="29"/>
      <c r="O5" s="42"/>
      <c r="P5" s="42"/>
      <c r="Q5" s="42"/>
      <c r="R5" s="42"/>
      <c r="S5" s="42"/>
      <c r="T5" s="42"/>
      <c r="U5" s="42"/>
      <c r="V5" s="42"/>
      <c r="W5" s="42"/>
      <c r="X5" s="42"/>
    </row>
    <row r="6" spans="1:24" ht="11.25" customHeight="1">
      <c r="A6" s="42"/>
      <c r="B6" s="23"/>
      <c r="C6" s="15"/>
      <c r="D6" s="27"/>
      <c r="E6" s="27"/>
      <c r="F6" s="27"/>
      <c r="G6" s="27"/>
      <c r="H6" s="28"/>
      <c r="I6" s="28"/>
      <c r="J6" s="28"/>
      <c r="K6" s="64"/>
      <c r="L6" s="64"/>
      <c r="M6" s="64"/>
      <c r="N6" s="29"/>
      <c r="O6" s="42"/>
      <c r="P6" s="42"/>
      <c r="Q6" s="42"/>
      <c r="R6" s="42"/>
      <c r="S6" s="42"/>
      <c r="T6" s="42"/>
      <c r="U6" s="42"/>
      <c r="V6" s="42"/>
      <c r="W6" s="42"/>
      <c r="X6" s="42"/>
    </row>
    <row r="7" spans="1:24" ht="44.25" customHeight="1">
      <c r="A7" s="42"/>
      <c r="B7" s="39"/>
      <c r="C7" s="159"/>
      <c r="D7" s="266" t="s">
        <v>106</v>
      </c>
      <c r="E7" s="266" t="s">
        <v>107</v>
      </c>
      <c r="F7" s="266" t="s">
        <v>142</v>
      </c>
      <c r="G7" s="207" t="s">
        <v>121</v>
      </c>
      <c r="H7" s="233" t="s">
        <v>144</v>
      </c>
      <c r="I7" s="233" t="s">
        <v>145</v>
      </c>
      <c r="J7" s="233" t="s">
        <v>146</v>
      </c>
      <c r="K7" s="234" t="s">
        <v>226</v>
      </c>
      <c r="L7" s="205" t="s">
        <v>229</v>
      </c>
      <c r="M7" s="235" t="s">
        <v>937</v>
      </c>
      <c r="N7" s="203" t="s">
        <v>936</v>
      </c>
      <c r="O7" s="42"/>
      <c r="P7" s="42"/>
      <c r="Q7" s="42"/>
      <c r="R7" s="42"/>
      <c r="S7" s="42"/>
      <c r="T7" s="42"/>
      <c r="U7" s="42"/>
      <c r="V7" s="42"/>
      <c r="W7" s="42"/>
      <c r="X7" s="42"/>
    </row>
    <row r="8" spans="1:24" ht="21" customHeight="1">
      <c r="A8" s="42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42"/>
      <c r="P8" s="42"/>
      <c r="Q8" s="42"/>
      <c r="R8" s="42"/>
      <c r="S8" s="42"/>
      <c r="T8" s="42"/>
      <c r="U8" s="42"/>
      <c r="V8" s="42"/>
      <c r="W8" s="42"/>
      <c r="X8" s="42"/>
    </row>
    <row r="9" spans="1:24" ht="49.5" customHeight="1">
      <c r="A9" s="42"/>
      <c r="B9" s="30"/>
      <c r="C9" s="5"/>
      <c r="D9" s="5"/>
      <c r="E9" s="5"/>
      <c r="F9" s="5"/>
      <c r="G9" s="5"/>
      <c r="H9" s="12"/>
      <c r="I9" s="12"/>
      <c r="J9" s="12"/>
      <c r="K9" s="65"/>
      <c r="L9" s="65"/>
      <c r="M9" s="65"/>
      <c r="N9" s="37"/>
      <c r="O9" s="42"/>
      <c r="P9" s="42"/>
      <c r="Q9" s="42"/>
      <c r="R9" s="42"/>
      <c r="S9" s="42"/>
      <c r="T9" s="42"/>
      <c r="U9" s="42"/>
      <c r="V9" s="42"/>
      <c r="W9" s="42"/>
      <c r="X9" s="42"/>
    </row>
    <row r="10" spans="1:24" s="2" customFormat="1" ht="18" customHeight="1">
      <c r="A10" s="42"/>
      <c r="B10" s="274" t="s">
        <v>147</v>
      </c>
      <c r="C10" s="275"/>
      <c r="D10" s="276"/>
      <c r="E10" s="277"/>
      <c r="F10" s="277"/>
      <c r="G10" s="278"/>
      <c r="H10" s="279"/>
      <c r="I10" s="279"/>
      <c r="J10" s="279"/>
      <c r="K10" s="280"/>
      <c r="L10" s="280"/>
      <c r="M10" s="280"/>
      <c r="N10" s="281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4" s="2" customFormat="1" ht="18" customHeight="1">
      <c r="A11" s="42"/>
      <c r="B11" s="31"/>
      <c r="C11" s="133"/>
      <c r="D11" s="13"/>
      <c r="E11" s="13"/>
      <c r="F11" s="13"/>
      <c r="G11" s="13"/>
      <c r="H11" s="14"/>
      <c r="I11" s="14"/>
      <c r="J11" s="14"/>
      <c r="K11" s="66"/>
      <c r="L11" s="66"/>
      <c r="M11" s="66"/>
      <c r="N11" s="38"/>
      <c r="O11" s="42"/>
      <c r="P11" s="42"/>
      <c r="Q11" s="42"/>
      <c r="R11" s="42"/>
      <c r="S11" s="42"/>
      <c r="T11" s="42"/>
      <c r="U11" s="42"/>
      <c r="V11" s="42"/>
      <c r="W11" s="42"/>
      <c r="X11" s="42"/>
    </row>
    <row r="12" spans="1:24" ht="18" customHeight="1">
      <c r="A12" s="42"/>
      <c r="B12" s="32"/>
      <c r="C12" s="160"/>
      <c r="D12" s="282" t="s">
        <v>148</v>
      </c>
      <c r="E12" s="282" t="s">
        <v>149</v>
      </c>
      <c r="F12" s="285" t="s">
        <v>150</v>
      </c>
      <c r="G12" s="169" t="s">
        <v>225</v>
      </c>
      <c r="H12" s="178">
        <v>259</v>
      </c>
      <c r="I12" s="178">
        <v>635</v>
      </c>
      <c r="J12" s="178">
        <v>149</v>
      </c>
      <c r="K12" s="167">
        <f>ROUND((H12+I12)*(1-$E$3)+J12*(1-$E$4),0)</f>
        <v>1043</v>
      </c>
      <c r="L12" s="166">
        <f>ROUND(K12*$E$5,0)</f>
        <v>0</v>
      </c>
      <c r="M12" s="177">
        <f>K12/N12-1</f>
        <v>-5.6962025316455667E-2</v>
      </c>
      <c r="N12" s="176">
        <v>1106</v>
      </c>
      <c r="O12" s="42"/>
      <c r="P12" s="42"/>
      <c r="Q12" s="42"/>
      <c r="R12" s="42"/>
      <c r="S12" s="42"/>
      <c r="T12" s="42"/>
      <c r="U12" s="42"/>
      <c r="V12" s="42"/>
      <c r="W12" s="42"/>
      <c r="X12" s="42"/>
    </row>
    <row r="13" spans="1:24" ht="18" customHeight="1">
      <c r="A13" s="42"/>
      <c r="B13" s="32"/>
      <c r="C13" s="160"/>
      <c r="D13" s="282" t="s">
        <v>151</v>
      </c>
      <c r="E13" s="282" t="s">
        <v>152</v>
      </c>
      <c r="F13" s="285" t="s">
        <v>150</v>
      </c>
      <c r="G13" s="169" t="s">
        <v>225</v>
      </c>
      <c r="H13" s="178">
        <v>371</v>
      </c>
      <c r="I13" s="178">
        <v>690</v>
      </c>
      <c r="J13" s="178">
        <v>149</v>
      </c>
      <c r="K13" s="167">
        <f>ROUND((H13+I13)*(1-$E$3)+J13*(1-$E$4),0)</f>
        <v>1210</v>
      </c>
      <c r="L13" s="166">
        <f t="shared" ref="L13:L15" si="0">ROUND(K13*$E$5,0)</f>
        <v>0</v>
      </c>
      <c r="M13" s="177">
        <f t="shared" ref="M13:M15" si="1">K13/N13-1</f>
        <v>-0.1796610169491526</v>
      </c>
      <c r="N13" s="176">
        <v>1475</v>
      </c>
      <c r="O13" s="42"/>
      <c r="P13" s="42"/>
      <c r="Q13" s="42"/>
      <c r="R13" s="42"/>
      <c r="S13" s="42"/>
      <c r="T13" s="42"/>
      <c r="U13" s="42"/>
      <c r="V13" s="42"/>
      <c r="W13" s="42"/>
      <c r="X13" s="42"/>
    </row>
    <row r="14" spans="1:24" ht="18" customHeight="1">
      <c r="A14" s="42"/>
      <c r="B14" s="33"/>
      <c r="C14" s="161"/>
      <c r="D14" s="282" t="s">
        <v>148</v>
      </c>
      <c r="E14" s="282" t="str">
        <f>E12&amp;"/-40"</f>
        <v>KSUT35HFAN1/-40</v>
      </c>
      <c r="F14" s="285" t="s">
        <v>150</v>
      </c>
      <c r="G14" s="169" t="s">
        <v>225</v>
      </c>
      <c r="H14" s="178">
        <v>259</v>
      </c>
      <c r="I14" s="178">
        <v>1000</v>
      </c>
      <c r="J14" s="178">
        <v>149</v>
      </c>
      <c r="K14" s="167">
        <f>ROUND((H14+I14)*(1-$E$3)+J14*(1-$E$4),0)</f>
        <v>1408</v>
      </c>
      <c r="L14" s="166">
        <f t="shared" si="0"/>
        <v>0</v>
      </c>
      <c r="M14" s="177">
        <f t="shared" si="1"/>
        <v>-4.2828008157715813E-2</v>
      </c>
      <c r="N14" s="176">
        <v>1471</v>
      </c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18" customHeight="1">
      <c r="A15" s="42"/>
      <c r="B15" s="32"/>
      <c r="C15" s="160"/>
      <c r="D15" s="282" t="s">
        <v>151</v>
      </c>
      <c r="E15" s="282" t="str">
        <f>E13&amp;"/-40"</f>
        <v>KSUT53HFAN1/-40</v>
      </c>
      <c r="F15" s="285" t="s">
        <v>150</v>
      </c>
      <c r="G15" s="169" t="s">
        <v>225</v>
      </c>
      <c r="H15" s="178">
        <v>371</v>
      </c>
      <c r="I15" s="178">
        <v>1039</v>
      </c>
      <c r="J15" s="178">
        <v>149</v>
      </c>
      <c r="K15" s="167">
        <f>ROUND((H15+I15)*(1-$E$3)+J15*(1-$E$4),0)</f>
        <v>1559</v>
      </c>
      <c r="L15" s="166">
        <f t="shared" si="0"/>
        <v>0</v>
      </c>
      <c r="M15" s="177">
        <f t="shared" si="1"/>
        <v>-0.14528508771929827</v>
      </c>
      <c r="N15" s="176">
        <v>1824</v>
      </c>
      <c r="O15" s="42"/>
      <c r="P15" s="42"/>
      <c r="Q15" s="42"/>
      <c r="R15" s="42"/>
      <c r="S15" s="42"/>
      <c r="T15" s="42"/>
      <c r="U15" s="42"/>
      <c r="V15" s="42"/>
      <c r="W15" s="42"/>
      <c r="X15" s="42"/>
    </row>
    <row r="16" spans="1:24" ht="18" customHeight="1">
      <c r="A16" s="42"/>
      <c r="B16" s="32"/>
      <c r="C16" s="160"/>
      <c r="D16" s="13"/>
      <c r="E16" s="13"/>
      <c r="F16" s="13"/>
      <c r="G16" s="13"/>
      <c r="H16" s="14"/>
      <c r="I16" s="14"/>
      <c r="J16" s="14"/>
      <c r="K16" s="66"/>
      <c r="L16" s="66"/>
      <c r="M16" s="66"/>
      <c r="N16" s="38"/>
      <c r="O16" s="42"/>
      <c r="P16" s="42"/>
      <c r="Q16" s="42"/>
      <c r="R16" s="42"/>
      <c r="S16" s="42"/>
      <c r="T16" s="42"/>
      <c r="U16" s="42"/>
      <c r="V16" s="42"/>
      <c r="W16" s="42"/>
      <c r="X16" s="42"/>
    </row>
    <row r="17" spans="1:24" ht="18" customHeight="1">
      <c r="A17" s="42"/>
      <c r="B17" s="32"/>
      <c r="C17" s="160"/>
      <c r="D17" s="13"/>
      <c r="E17" s="13"/>
      <c r="F17" s="13"/>
      <c r="G17" s="13"/>
      <c r="H17" s="14"/>
      <c r="I17" s="14"/>
      <c r="J17" s="14"/>
      <c r="K17" s="66"/>
      <c r="L17" s="66"/>
      <c r="M17" s="66"/>
      <c r="N17" s="38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ht="18" customHeight="1">
      <c r="A18" s="42"/>
      <c r="B18" s="32"/>
      <c r="C18" s="160"/>
      <c r="D18" s="13"/>
      <c r="E18" s="13"/>
      <c r="F18" s="13"/>
      <c r="G18" s="13"/>
      <c r="H18" s="14"/>
      <c r="I18" s="14"/>
      <c r="J18" s="14"/>
      <c r="K18" s="66"/>
      <c r="L18" s="66"/>
      <c r="M18" s="66"/>
      <c r="N18" s="38"/>
      <c r="O18" s="42"/>
      <c r="P18" s="42"/>
      <c r="Q18" s="42"/>
      <c r="R18" s="42"/>
      <c r="S18" s="42"/>
      <c r="T18" s="42"/>
      <c r="U18" s="42"/>
      <c r="V18" s="42"/>
      <c r="W18" s="42"/>
      <c r="X18" s="42"/>
    </row>
    <row r="19" spans="1:24" ht="18" customHeight="1">
      <c r="A19" s="42"/>
      <c r="B19" s="23"/>
      <c r="C19" s="15"/>
      <c r="D19" s="13"/>
      <c r="E19" s="13"/>
      <c r="F19" s="13"/>
      <c r="G19" s="13"/>
      <c r="H19" s="14"/>
      <c r="I19" s="14"/>
      <c r="J19" s="14"/>
      <c r="K19" s="66"/>
      <c r="L19" s="66"/>
      <c r="M19" s="66"/>
      <c r="N19" s="38"/>
      <c r="O19" s="42"/>
      <c r="P19" s="42"/>
      <c r="Q19" s="42"/>
      <c r="R19" s="42"/>
      <c r="S19" s="42"/>
      <c r="T19" s="42"/>
      <c r="U19" s="42"/>
      <c r="V19" s="42"/>
      <c r="W19" s="42"/>
      <c r="X19" s="42"/>
    </row>
    <row r="20" spans="1:24" ht="53.25" customHeight="1">
      <c r="A20" s="42"/>
      <c r="B20" s="23"/>
      <c r="C20" s="15"/>
      <c r="D20" s="13"/>
      <c r="E20" s="13"/>
      <c r="F20" s="13"/>
      <c r="G20" s="13"/>
      <c r="H20" s="14"/>
      <c r="I20" s="14"/>
      <c r="J20" s="14"/>
      <c r="K20" s="66"/>
      <c r="L20" s="66"/>
      <c r="M20" s="66"/>
      <c r="N20" s="38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ht="18" customHeight="1">
      <c r="A21" s="42"/>
      <c r="B21" s="23"/>
      <c r="C21" s="15"/>
      <c r="D21" s="282" t="s">
        <v>818</v>
      </c>
      <c r="E21" s="282" t="s">
        <v>819</v>
      </c>
      <c r="F21" s="285" t="s">
        <v>821</v>
      </c>
      <c r="G21" s="169" t="s">
        <v>225</v>
      </c>
      <c r="H21" s="178">
        <v>259</v>
      </c>
      <c r="I21" s="178">
        <v>635</v>
      </c>
      <c r="J21" s="178">
        <v>126</v>
      </c>
      <c r="K21" s="167">
        <f>ROUND((H21+I21)*(1-$E$3)+J21*(1-$E$4),0)</f>
        <v>1020</v>
      </c>
      <c r="L21" s="166">
        <f t="shared" ref="L21:L22" si="2">ROUND(K21*$E$5,0)</f>
        <v>0</v>
      </c>
      <c r="M21" s="177">
        <f t="shared" ref="M21:M22" si="3">K21/N21-1</f>
        <v>-7.6923076923076872E-2</v>
      </c>
      <c r="N21" s="176">
        <v>1105</v>
      </c>
      <c r="O21" s="42"/>
      <c r="P21" s="42"/>
      <c r="Q21" s="42"/>
      <c r="R21" s="42"/>
      <c r="S21" s="42"/>
      <c r="T21" s="42"/>
      <c r="U21" s="42"/>
      <c r="V21" s="42"/>
      <c r="W21" s="42"/>
      <c r="X21" s="42"/>
    </row>
    <row r="22" spans="1:24" ht="18" customHeight="1">
      <c r="A22" s="42"/>
      <c r="B22" s="23"/>
      <c r="C22" s="15"/>
      <c r="D22" s="282" t="s">
        <v>846</v>
      </c>
      <c r="E22" s="282" t="s">
        <v>820</v>
      </c>
      <c r="F22" s="285" t="s">
        <v>821</v>
      </c>
      <c r="G22" s="169" t="s">
        <v>225</v>
      </c>
      <c r="H22" s="178">
        <v>372</v>
      </c>
      <c r="I22" s="178">
        <v>690</v>
      </c>
      <c r="J22" s="178">
        <v>126</v>
      </c>
      <c r="K22" s="167">
        <f>ROUND((H22+I22)*(1-$E$3)+J22*(1-$E$4),0)</f>
        <v>1188</v>
      </c>
      <c r="L22" s="166">
        <f t="shared" si="2"/>
        <v>0</v>
      </c>
      <c r="M22" s="177">
        <f t="shared" si="3"/>
        <v>-0.19457627118644072</v>
      </c>
      <c r="N22" s="176">
        <v>1475</v>
      </c>
      <c r="O22" s="42"/>
      <c r="P22" s="42"/>
      <c r="Q22" s="42"/>
      <c r="R22" s="42"/>
      <c r="S22" s="42"/>
      <c r="T22" s="42"/>
      <c r="U22" s="42"/>
      <c r="V22" s="42"/>
      <c r="W22" s="42"/>
      <c r="X22" s="42"/>
    </row>
    <row r="23" spans="1:24" ht="53.25" customHeight="1">
      <c r="A23" s="42"/>
      <c r="B23" s="23"/>
      <c r="C23" s="15"/>
      <c r="D23" s="13"/>
      <c r="E23" s="13"/>
      <c r="F23" s="13"/>
      <c r="G23" s="13"/>
      <c r="H23" s="14"/>
      <c r="I23" s="14"/>
      <c r="J23" s="14"/>
      <c r="K23" s="66"/>
      <c r="L23" s="66"/>
      <c r="M23" s="66"/>
      <c r="N23" s="38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ht="18" customHeight="1">
      <c r="A24" s="42"/>
      <c r="B24" s="274" t="s">
        <v>153</v>
      </c>
      <c r="C24" s="275"/>
      <c r="D24" s="276"/>
      <c r="E24" s="277"/>
      <c r="F24" s="277"/>
      <c r="G24" s="278"/>
      <c r="H24" s="279"/>
      <c r="I24" s="279"/>
      <c r="J24" s="279"/>
      <c r="K24" s="280"/>
      <c r="L24" s="280"/>
      <c r="M24" s="280"/>
      <c r="N24" s="281"/>
      <c r="O24" s="42"/>
      <c r="P24" s="42"/>
      <c r="Q24" s="42"/>
      <c r="R24" s="42"/>
      <c r="S24" s="42"/>
      <c r="T24" s="42"/>
      <c r="U24" s="42"/>
      <c r="V24" s="42"/>
      <c r="W24" s="42"/>
      <c r="X24" s="42"/>
    </row>
    <row r="25" spans="1:24" ht="18" customHeight="1">
      <c r="A25" s="42"/>
      <c r="B25" s="31"/>
      <c r="C25" s="133"/>
      <c r="D25" s="13"/>
      <c r="E25" s="13"/>
      <c r="F25" s="13"/>
      <c r="G25" s="13"/>
      <c r="H25" s="14"/>
      <c r="I25" s="14"/>
      <c r="J25" s="14"/>
      <c r="K25" s="66"/>
      <c r="L25" s="66"/>
      <c r="M25" s="66"/>
      <c r="N25" s="38"/>
      <c r="O25" s="42"/>
      <c r="P25" s="42"/>
      <c r="Q25" s="42"/>
      <c r="R25" s="42"/>
      <c r="S25" s="42"/>
      <c r="T25" s="42"/>
      <c r="U25" s="42"/>
      <c r="V25" s="42"/>
      <c r="W25" s="42"/>
      <c r="X25" s="42"/>
    </row>
    <row r="26" spans="1:24" ht="18" customHeight="1">
      <c r="A26" s="42"/>
      <c r="B26" s="32"/>
      <c r="C26" s="160"/>
      <c r="D26" s="282" t="s">
        <v>154</v>
      </c>
      <c r="E26" s="282" t="s">
        <v>155</v>
      </c>
      <c r="F26" s="285" t="s">
        <v>156</v>
      </c>
      <c r="G26" s="169" t="s">
        <v>225</v>
      </c>
      <c r="H26" s="178">
        <v>386</v>
      </c>
      <c r="I26" s="178">
        <v>935</v>
      </c>
      <c r="J26" s="178">
        <v>201</v>
      </c>
      <c r="K26" s="167">
        <f t="shared" ref="K26:K33" si="4">ROUND((H26+I26)*(1-$E$3)+J26*(1-$E$4),0)</f>
        <v>1522</v>
      </c>
      <c r="L26" s="166">
        <f t="shared" ref="L26:L33" si="5">ROUND(K26*$E$5,0)</f>
        <v>0</v>
      </c>
      <c r="M26" s="177">
        <f t="shared" ref="M26:M33" si="6">K26/N26-1</f>
        <v>-6.9113149847094824E-2</v>
      </c>
      <c r="N26" s="176">
        <v>1635</v>
      </c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ht="18" customHeight="1">
      <c r="A27" s="42"/>
      <c r="B27" s="32"/>
      <c r="C27" s="160"/>
      <c r="D27" s="282" t="s">
        <v>157</v>
      </c>
      <c r="E27" s="282" t="s">
        <v>938</v>
      </c>
      <c r="F27" s="285" t="s">
        <v>156</v>
      </c>
      <c r="G27" s="169" t="s">
        <v>225</v>
      </c>
      <c r="H27" s="178">
        <v>636</v>
      </c>
      <c r="I27" s="178">
        <v>1280</v>
      </c>
      <c r="J27" s="178">
        <v>201</v>
      </c>
      <c r="K27" s="167">
        <f t="shared" si="4"/>
        <v>2117</v>
      </c>
      <c r="L27" s="166">
        <f t="shared" si="5"/>
        <v>0</v>
      </c>
      <c r="M27" s="177">
        <f t="shared" si="6"/>
        <v>-7.9965232507605344E-2</v>
      </c>
      <c r="N27" s="176">
        <v>2301</v>
      </c>
      <c r="O27" s="42"/>
      <c r="P27" s="42"/>
      <c r="Q27" s="42"/>
      <c r="R27" s="42"/>
      <c r="S27" s="42"/>
      <c r="T27" s="42"/>
      <c r="U27" s="42"/>
      <c r="V27" s="42"/>
      <c r="W27" s="42"/>
      <c r="X27" s="42"/>
    </row>
    <row r="28" spans="1:24" ht="18" customHeight="1">
      <c r="A28" s="42"/>
      <c r="B28" s="32"/>
      <c r="C28" s="160"/>
      <c r="D28" s="282" t="s">
        <v>159</v>
      </c>
      <c r="E28" s="282" t="s">
        <v>160</v>
      </c>
      <c r="F28" s="285" t="s">
        <v>156</v>
      </c>
      <c r="G28" s="169" t="s">
        <v>225</v>
      </c>
      <c r="H28" s="178">
        <v>798</v>
      </c>
      <c r="I28" s="178">
        <v>1450</v>
      </c>
      <c r="J28" s="178">
        <v>201</v>
      </c>
      <c r="K28" s="167">
        <f t="shared" si="4"/>
        <v>2449</v>
      </c>
      <c r="L28" s="166">
        <f t="shared" si="5"/>
        <v>0</v>
      </c>
      <c r="M28" s="177">
        <f t="shared" si="6"/>
        <v>-7.5151057401812715E-2</v>
      </c>
      <c r="N28" s="176">
        <v>2648</v>
      </c>
      <c r="O28" s="42"/>
      <c r="P28" s="42"/>
      <c r="Q28" s="42"/>
      <c r="R28" s="42"/>
      <c r="S28" s="42"/>
      <c r="T28" s="42"/>
      <c r="U28" s="42"/>
      <c r="V28" s="42"/>
      <c r="W28" s="42"/>
      <c r="X28" s="42"/>
    </row>
    <row r="29" spans="1:24" ht="18" customHeight="1">
      <c r="A29" s="42"/>
      <c r="B29" s="32"/>
      <c r="C29" s="160"/>
      <c r="D29" s="282" t="s">
        <v>161</v>
      </c>
      <c r="E29" s="282" t="s">
        <v>162</v>
      </c>
      <c r="F29" s="285" t="s">
        <v>156</v>
      </c>
      <c r="G29" s="169" t="s">
        <v>225</v>
      </c>
      <c r="H29" s="178">
        <v>943</v>
      </c>
      <c r="I29" s="178">
        <v>1650</v>
      </c>
      <c r="J29" s="178">
        <v>201</v>
      </c>
      <c r="K29" s="167">
        <f t="shared" si="4"/>
        <v>2794</v>
      </c>
      <c r="L29" s="166">
        <f t="shared" si="5"/>
        <v>0</v>
      </c>
      <c r="M29" s="177">
        <f t="shared" si="6"/>
        <v>-3.3552404012452408E-2</v>
      </c>
      <c r="N29" s="176">
        <v>2891</v>
      </c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ht="18" customHeight="1">
      <c r="A30" s="42"/>
      <c r="B30" s="33"/>
      <c r="C30" s="161"/>
      <c r="D30" s="282" t="s">
        <v>154</v>
      </c>
      <c r="E30" s="283" t="str">
        <f>E26&amp;"/-40"</f>
        <v>KSUT70HFAN1/-40</v>
      </c>
      <c r="F30" s="285" t="s">
        <v>156</v>
      </c>
      <c r="G30" s="169" t="s">
        <v>225</v>
      </c>
      <c r="H30" s="178">
        <v>386</v>
      </c>
      <c r="I30" s="178">
        <v>1284</v>
      </c>
      <c r="J30" s="178">
        <v>201</v>
      </c>
      <c r="K30" s="167">
        <f t="shared" si="4"/>
        <v>1871</v>
      </c>
      <c r="L30" s="166">
        <f t="shared" si="5"/>
        <v>0</v>
      </c>
      <c r="M30" s="177">
        <f t="shared" si="6"/>
        <v>-5.6955645161290369E-2</v>
      </c>
      <c r="N30" s="176">
        <v>1984</v>
      </c>
      <c r="O30" s="42"/>
      <c r="P30" s="42"/>
      <c r="Q30" s="42"/>
      <c r="R30" s="42"/>
      <c r="S30" s="42"/>
      <c r="T30" s="42"/>
      <c r="U30" s="42"/>
      <c r="V30" s="42"/>
      <c r="W30" s="42"/>
      <c r="X30" s="42"/>
    </row>
    <row r="31" spans="1:24" ht="18" customHeight="1">
      <c r="A31" s="42"/>
      <c r="B31" s="32"/>
      <c r="C31" s="160"/>
      <c r="D31" s="282" t="s">
        <v>157</v>
      </c>
      <c r="E31" s="283" t="str">
        <f t="shared" ref="E31:E32" si="7">E27&amp;"/-40"</f>
        <v>KSUR105HFAN3/-40</v>
      </c>
      <c r="F31" s="285" t="s">
        <v>156</v>
      </c>
      <c r="G31" s="169" t="s">
        <v>225</v>
      </c>
      <c r="H31" s="178">
        <v>636</v>
      </c>
      <c r="I31" s="178">
        <v>1808</v>
      </c>
      <c r="J31" s="178">
        <v>201</v>
      </c>
      <c r="K31" s="167">
        <f t="shared" si="4"/>
        <v>2645</v>
      </c>
      <c r="L31" s="166">
        <f t="shared" si="5"/>
        <v>0</v>
      </c>
      <c r="M31" s="177">
        <f t="shared" si="6"/>
        <v>-6.5040650406504086E-2</v>
      </c>
      <c r="N31" s="176">
        <v>2829</v>
      </c>
      <c r="O31" s="42"/>
      <c r="P31" s="42"/>
      <c r="Q31" s="42"/>
      <c r="R31" s="42"/>
      <c r="S31" s="42"/>
      <c r="T31" s="42"/>
      <c r="U31" s="42"/>
      <c r="V31" s="42"/>
      <c r="W31" s="42"/>
      <c r="X31" s="42"/>
    </row>
    <row r="32" spans="1:24" ht="18" customHeight="1">
      <c r="A32" s="42"/>
      <c r="B32" s="32"/>
      <c r="C32" s="160"/>
      <c r="D32" s="282" t="s">
        <v>159</v>
      </c>
      <c r="E32" s="283" t="str">
        <f t="shared" si="7"/>
        <v>KSUN140HFAN3/-40</v>
      </c>
      <c r="F32" s="285" t="s">
        <v>156</v>
      </c>
      <c r="G32" s="169" t="s">
        <v>225</v>
      </c>
      <c r="H32" s="178">
        <v>798</v>
      </c>
      <c r="I32" s="178">
        <v>1978</v>
      </c>
      <c r="J32" s="178">
        <v>201</v>
      </c>
      <c r="K32" s="167">
        <f t="shared" si="4"/>
        <v>2977</v>
      </c>
      <c r="L32" s="166">
        <f t="shared" si="5"/>
        <v>0</v>
      </c>
      <c r="M32" s="177">
        <f t="shared" si="6"/>
        <v>-6.265743073047858E-2</v>
      </c>
      <c r="N32" s="176">
        <v>3176</v>
      </c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ht="18" customHeight="1">
      <c r="A33" s="42"/>
      <c r="B33" s="32"/>
      <c r="C33" s="160"/>
      <c r="D33" s="282" t="s">
        <v>161</v>
      </c>
      <c r="E33" s="283" t="str">
        <f>E29&amp;"/-40"</f>
        <v>KSUN176HFAN3/-40</v>
      </c>
      <c r="F33" s="285" t="s">
        <v>156</v>
      </c>
      <c r="G33" s="169" t="s">
        <v>225</v>
      </c>
      <c r="H33" s="178">
        <v>943</v>
      </c>
      <c r="I33" s="178">
        <v>2179</v>
      </c>
      <c r="J33" s="178">
        <v>201</v>
      </c>
      <c r="K33" s="167">
        <f t="shared" si="4"/>
        <v>3323</v>
      </c>
      <c r="L33" s="166">
        <f t="shared" si="5"/>
        <v>0</v>
      </c>
      <c r="M33" s="177">
        <f t="shared" si="6"/>
        <v>-2.8362573099415256E-2</v>
      </c>
      <c r="N33" s="176">
        <v>3420</v>
      </c>
      <c r="O33" s="46"/>
      <c r="P33" s="46"/>
      <c r="Q33" s="42"/>
      <c r="R33" s="42"/>
      <c r="S33" s="42"/>
      <c r="T33" s="42"/>
      <c r="U33" s="42"/>
      <c r="V33" s="42"/>
      <c r="W33" s="42"/>
      <c r="X33" s="42"/>
    </row>
    <row r="34" spans="1:24" ht="18" customHeight="1">
      <c r="A34" s="42"/>
      <c r="B34" s="32"/>
      <c r="C34" s="160"/>
      <c r="D34" s="13"/>
      <c r="E34" s="13"/>
      <c r="F34" s="13"/>
      <c r="G34" s="13"/>
      <c r="H34" s="14"/>
      <c r="I34" s="14"/>
      <c r="J34" s="14"/>
      <c r="K34" s="66"/>
      <c r="L34" s="66"/>
      <c r="M34" s="66"/>
      <c r="N34" s="38"/>
      <c r="O34" s="46"/>
      <c r="P34" s="46"/>
      <c r="Q34" s="42"/>
      <c r="R34" s="42"/>
      <c r="S34" s="42"/>
      <c r="T34" s="42"/>
      <c r="U34" s="42"/>
      <c r="V34" s="42"/>
      <c r="W34" s="42"/>
      <c r="X34" s="42"/>
    </row>
    <row r="35" spans="1:24" ht="18" customHeight="1">
      <c r="A35" s="42"/>
      <c r="B35" s="32"/>
      <c r="C35" s="160"/>
      <c r="D35" s="282" t="s">
        <v>822</v>
      </c>
      <c r="E35" s="282" t="s">
        <v>820</v>
      </c>
      <c r="F35" s="285" t="s">
        <v>831</v>
      </c>
      <c r="G35" s="169" t="s">
        <v>225</v>
      </c>
      <c r="H35" s="178">
        <v>395</v>
      </c>
      <c r="I35" s="178">
        <v>690</v>
      </c>
      <c r="J35" s="178">
        <v>178</v>
      </c>
      <c r="K35" s="167">
        <f>ROUND((H35+I35)*(1-$E$3)+J35*(1-$E$4),0)</f>
        <v>1263</v>
      </c>
      <c r="L35" s="166">
        <f t="shared" ref="L35:L39" si="8">ROUND(K35*$E$5,0)</f>
        <v>0</v>
      </c>
      <c r="M35" s="177">
        <f t="shared" ref="M35:M39" si="9">K35/N35-1</f>
        <v>-1.0963194988253711E-2</v>
      </c>
      <c r="N35" s="176">
        <v>1277</v>
      </c>
      <c r="O35" s="46"/>
      <c r="P35" s="46"/>
      <c r="Q35" s="42"/>
      <c r="R35" s="42"/>
      <c r="S35" s="42"/>
      <c r="T35" s="42"/>
      <c r="U35" s="42"/>
      <c r="V35" s="42"/>
      <c r="W35" s="42"/>
      <c r="X35" s="42"/>
    </row>
    <row r="36" spans="1:24" ht="18" customHeight="1">
      <c r="A36" s="42"/>
      <c r="B36" s="32"/>
      <c r="C36" s="160"/>
      <c r="D36" s="282" t="s">
        <v>823</v>
      </c>
      <c r="E36" s="282" t="s">
        <v>827</v>
      </c>
      <c r="F36" s="285" t="s">
        <v>831</v>
      </c>
      <c r="G36" s="169" t="s">
        <v>225</v>
      </c>
      <c r="H36" s="178">
        <v>386</v>
      </c>
      <c r="I36" s="178">
        <v>935</v>
      </c>
      <c r="J36" s="178">
        <v>178</v>
      </c>
      <c r="K36" s="167">
        <f t="shared" ref="K36:K38" si="10">ROUND((H36+I36)*(1-$E$3)+J36*(1-$E$4),0)</f>
        <v>1499</v>
      </c>
      <c r="L36" s="166">
        <f t="shared" si="8"/>
        <v>0</v>
      </c>
      <c r="M36" s="177">
        <f t="shared" si="9"/>
        <v>-8.2619339045287621E-2</v>
      </c>
      <c r="N36" s="176">
        <v>1634</v>
      </c>
      <c r="O36" s="46"/>
      <c r="P36" s="46"/>
      <c r="Q36" s="42"/>
      <c r="R36" s="42"/>
      <c r="S36" s="42"/>
      <c r="T36" s="42"/>
      <c r="U36" s="42"/>
      <c r="V36" s="42"/>
      <c r="W36" s="42"/>
      <c r="X36" s="42"/>
    </row>
    <row r="37" spans="1:24" ht="18" customHeight="1">
      <c r="A37" s="42"/>
      <c r="B37" s="32"/>
      <c r="C37" s="160"/>
      <c r="D37" s="282" t="s">
        <v>824</v>
      </c>
      <c r="E37" s="282" t="s">
        <v>828</v>
      </c>
      <c r="F37" s="285" t="s">
        <v>831</v>
      </c>
      <c r="G37" s="169" t="s">
        <v>225</v>
      </c>
      <c r="H37" s="178">
        <v>636</v>
      </c>
      <c r="I37" s="178">
        <v>1280</v>
      </c>
      <c r="J37" s="178">
        <v>178</v>
      </c>
      <c r="K37" s="167">
        <f t="shared" si="10"/>
        <v>2094</v>
      </c>
      <c r="L37" s="166">
        <f t="shared" si="8"/>
        <v>0</v>
      </c>
      <c r="M37" s="177">
        <f t="shared" si="9"/>
        <v>-8.9565217391304297E-2</v>
      </c>
      <c r="N37" s="176">
        <v>2300</v>
      </c>
      <c r="O37" s="46"/>
      <c r="P37" s="46"/>
      <c r="Q37" s="42"/>
      <c r="R37" s="42"/>
      <c r="S37" s="42"/>
      <c r="T37" s="42"/>
      <c r="U37" s="42"/>
      <c r="V37" s="42"/>
      <c r="W37" s="42"/>
      <c r="X37" s="42"/>
    </row>
    <row r="38" spans="1:24" ht="18" customHeight="1">
      <c r="A38" s="42"/>
      <c r="B38" s="32"/>
      <c r="C38" s="160"/>
      <c r="D38" s="282" t="s">
        <v>825</v>
      </c>
      <c r="E38" s="282" t="s">
        <v>829</v>
      </c>
      <c r="F38" s="285" t="s">
        <v>831</v>
      </c>
      <c r="G38" s="169" t="s">
        <v>225</v>
      </c>
      <c r="H38" s="178">
        <v>797</v>
      </c>
      <c r="I38" s="178">
        <v>1450</v>
      </c>
      <c r="J38" s="178">
        <v>178</v>
      </c>
      <c r="K38" s="167">
        <f t="shared" si="10"/>
        <v>2425</v>
      </c>
      <c r="L38" s="166">
        <f t="shared" si="8"/>
        <v>0</v>
      </c>
      <c r="M38" s="177">
        <f t="shared" si="9"/>
        <v>-8.3868530411786879E-2</v>
      </c>
      <c r="N38" s="176">
        <v>2647</v>
      </c>
      <c r="O38" s="46"/>
      <c r="P38" s="46"/>
      <c r="Q38" s="42"/>
      <c r="R38" s="42"/>
      <c r="S38" s="42"/>
      <c r="T38" s="42"/>
      <c r="U38" s="42"/>
      <c r="V38" s="42"/>
      <c r="W38" s="42"/>
      <c r="X38" s="42"/>
    </row>
    <row r="39" spans="1:24" ht="18" customHeight="1">
      <c r="A39" s="42"/>
      <c r="B39" s="32"/>
      <c r="C39" s="160"/>
      <c r="D39" s="282" t="s">
        <v>826</v>
      </c>
      <c r="E39" s="282" t="s">
        <v>830</v>
      </c>
      <c r="F39" s="285" t="s">
        <v>831</v>
      </c>
      <c r="G39" s="169" t="s">
        <v>225</v>
      </c>
      <c r="H39" s="178">
        <v>933</v>
      </c>
      <c r="I39" s="178">
        <v>1650</v>
      </c>
      <c r="J39" s="178">
        <v>178</v>
      </c>
      <c r="K39" s="167">
        <f>ROUND((H39+I39)*(1-$E$3)+J39*(1-$E$4),0)</f>
        <v>2761</v>
      </c>
      <c r="L39" s="166">
        <f t="shared" si="8"/>
        <v>0</v>
      </c>
      <c r="M39" s="177">
        <f t="shared" si="9"/>
        <v>-4.4967139398132128E-2</v>
      </c>
      <c r="N39" s="176">
        <v>2891</v>
      </c>
      <c r="O39" s="46"/>
      <c r="P39" s="46"/>
      <c r="Q39" s="42"/>
      <c r="R39" s="42"/>
      <c r="S39" s="42"/>
      <c r="T39" s="42"/>
      <c r="U39" s="42"/>
      <c r="V39" s="42"/>
      <c r="W39" s="42"/>
      <c r="X39" s="42"/>
    </row>
    <row r="40" spans="1:24" ht="18" customHeight="1">
      <c r="A40" s="42"/>
      <c r="B40" s="23"/>
      <c r="C40" s="15"/>
      <c r="D40" s="13"/>
      <c r="E40" s="13"/>
      <c r="F40" s="13"/>
      <c r="G40" s="13"/>
      <c r="H40" s="14"/>
      <c r="I40" s="14"/>
      <c r="J40" s="14"/>
      <c r="K40" s="66"/>
      <c r="L40" s="66"/>
      <c r="M40" s="66"/>
      <c r="N40" s="38"/>
      <c r="O40" s="46"/>
      <c r="P40" s="46"/>
      <c r="Q40" s="42"/>
      <c r="R40" s="42"/>
      <c r="S40" s="42"/>
      <c r="T40" s="42"/>
      <c r="U40" s="42"/>
      <c r="V40" s="42"/>
      <c r="W40" s="42"/>
      <c r="X40" s="42"/>
    </row>
    <row r="41" spans="1:24" ht="18" customHeight="1">
      <c r="A41" s="42"/>
      <c r="B41" s="274" t="s">
        <v>163</v>
      </c>
      <c r="C41" s="275"/>
      <c r="D41" s="276"/>
      <c r="E41" s="277"/>
      <c r="F41" s="277"/>
      <c r="G41" s="278"/>
      <c r="H41" s="279"/>
      <c r="I41" s="279"/>
      <c r="J41" s="279"/>
      <c r="K41" s="280"/>
      <c r="L41" s="280"/>
      <c r="M41" s="280"/>
      <c r="N41" s="281"/>
      <c r="O41" s="46"/>
      <c r="P41" s="46"/>
      <c r="Q41" s="42"/>
      <c r="R41" s="42"/>
      <c r="S41" s="42"/>
      <c r="T41" s="42"/>
      <c r="U41" s="42"/>
      <c r="V41" s="42"/>
      <c r="W41" s="42"/>
      <c r="X41" s="42"/>
    </row>
    <row r="42" spans="1:24" ht="18" customHeight="1">
      <c r="A42" s="42"/>
      <c r="B42" s="31"/>
      <c r="C42" s="133"/>
      <c r="D42" s="13"/>
      <c r="E42" s="13"/>
      <c r="F42" s="13"/>
      <c r="G42" s="13"/>
      <c r="H42" s="14"/>
      <c r="I42" s="14"/>
      <c r="J42" s="14"/>
      <c r="K42" s="66"/>
      <c r="L42" s="66"/>
      <c r="M42" s="66"/>
      <c r="N42" s="38"/>
      <c r="O42" s="46"/>
      <c r="P42" s="46"/>
      <c r="Q42" s="42"/>
      <c r="R42" s="42"/>
      <c r="S42" s="42"/>
      <c r="T42" s="42"/>
      <c r="U42" s="42"/>
      <c r="V42" s="42"/>
      <c r="W42" s="42"/>
      <c r="X42" s="42"/>
    </row>
    <row r="43" spans="1:24" ht="18" customHeight="1">
      <c r="A43" s="42"/>
      <c r="B43" s="23"/>
      <c r="C43" s="15"/>
      <c r="D43" s="282" t="s">
        <v>164</v>
      </c>
      <c r="E43" s="282" t="s">
        <v>152</v>
      </c>
      <c r="F43" s="285"/>
      <c r="G43" s="169" t="s">
        <v>138</v>
      </c>
      <c r="H43" s="178">
        <v>502</v>
      </c>
      <c r="I43" s="178">
        <v>690</v>
      </c>
      <c r="J43" s="178"/>
      <c r="K43" s="167">
        <f>ROUND((H43+I43)*(1-$E$3)+J43*(1-$E$4),0)</f>
        <v>1192</v>
      </c>
      <c r="L43" s="166">
        <f t="shared" ref="L43:L47" si="11">ROUND(K43*$E$5,0)</f>
        <v>0</v>
      </c>
      <c r="M43" s="177">
        <f t="shared" ref="M43:M47" si="12">K43/N43-1</f>
        <v>-2.0542317173377178E-2</v>
      </c>
      <c r="N43" s="176">
        <v>1217</v>
      </c>
      <c r="O43" s="46"/>
      <c r="P43" s="46"/>
      <c r="Q43" s="42"/>
      <c r="R43" s="42"/>
      <c r="S43" s="42"/>
      <c r="T43" s="42"/>
      <c r="U43" s="42"/>
      <c r="V43" s="42"/>
      <c r="W43" s="42"/>
      <c r="X43" s="42"/>
    </row>
    <row r="44" spans="1:24" ht="18" customHeight="1">
      <c r="A44" s="42"/>
      <c r="B44" s="23"/>
      <c r="C44" s="15"/>
      <c r="D44" s="282" t="s">
        <v>165</v>
      </c>
      <c r="E44" s="282" t="s">
        <v>155</v>
      </c>
      <c r="F44" s="285"/>
      <c r="G44" s="169" t="s">
        <v>138</v>
      </c>
      <c r="H44" s="178">
        <v>698</v>
      </c>
      <c r="I44" s="178">
        <v>935</v>
      </c>
      <c r="J44" s="178"/>
      <c r="K44" s="167">
        <f>ROUND((H44+I44)*(1-$E$3)+J44*(1-$E$4),0)</f>
        <v>1633</v>
      </c>
      <c r="L44" s="166">
        <f t="shared" si="11"/>
        <v>0</v>
      </c>
      <c r="M44" s="177">
        <f t="shared" si="12"/>
        <v>-1.3293051359516639E-2</v>
      </c>
      <c r="N44" s="176">
        <v>1655</v>
      </c>
      <c r="O44" s="46"/>
      <c r="P44" s="46"/>
      <c r="Q44" s="42"/>
      <c r="R44" s="42"/>
      <c r="S44" s="42"/>
      <c r="T44" s="42"/>
      <c r="U44" s="42"/>
      <c r="V44" s="42"/>
      <c r="W44" s="42"/>
      <c r="X44" s="42"/>
    </row>
    <row r="45" spans="1:24" ht="18" customHeight="1">
      <c r="A45" s="42"/>
      <c r="B45" s="23"/>
      <c r="C45" s="15"/>
      <c r="D45" s="282" t="s">
        <v>166</v>
      </c>
      <c r="E45" s="282" t="s">
        <v>938</v>
      </c>
      <c r="F45" s="285"/>
      <c r="G45" s="169" t="s">
        <v>138</v>
      </c>
      <c r="H45" s="178">
        <v>1008</v>
      </c>
      <c r="I45" s="178">
        <v>1280</v>
      </c>
      <c r="J45" s="178"/>
      <c r="K45" s="167">
        <f>ROUND((H45+I45)*(1-$E$3)+J45*(1-$E$4),0)</f>
        <v>2288</v>
      </c>
      <c r="L45" s="166">
        <f t="shared" si="11"/>
        <v>0</v>
      </c>
      <c r="M45" s="177">
        <f t="shared" si="12"/>
        <v>-3.4599156118143459E-2</v>
      </c>
      <c r="N45" s="176">
        <v>2370</v>
      </c>
      <c r="O45" s="46"/>
      <c r="P45" s="46"/>
      <c r="Q45" s="42"/>
      <c r="R45" s="42"/>
      <c r="S45" s="42"/>
      <c r="T45" s="42"/>
      <c r="U45" s="42"/>
      <c r="V45" s="42"/>
      <c r="W45" s="42"/>
      <c r="X45" s="42"/>
    </row>
    <row r="46" spans="1:24" ht="18" customHeight="1">
      <c r="A46" s="42"/>
      <c r="B46" s="23"/>
      <c r="C46" s="15"/>
      <c r="D46" s="282" t="s">
        <v>167</v>
      </c>
      <c r="E46" s="282" t="s">
        <v>160</v>
      </c>
      <c r="F46" s="285"/>
      <c r="G46" s="169" t="s">
        <v>138</v>
      </c>
      <c r="H46" s="178">
        <v>1110</v>
      </c>
      <c r="I46" s="178">
        <v>1450</v>
      </c>
      <c r="J46" s="178"/>
      <c r="K46" s="167">
        <f>ROUND((H46+I46)*(1-$E$3)+J46*(1-$E$4),0)</f>
        <v>2560</v>
      </c>
      <c r="L46" s="166">
        <f t="shared" si="11"/>
        <v>0</v>
      </c>
      <c r="M46" s="177">
        <f t="shared" si="12"/>
        <v>-4.7619047619047672E-2</v>
      </c>
      <c r="N46" s="176">
        <v>2688</v>
      </c>
      <c r="O46" s="46"/>
      <c r="P46" s="46"/>
      <c r="Q46" s="42"/>
      <c r="R46" s="42"/>
      <c r="S46" s="42"/>
      <c r="T46" s="42"/>
      <c r="U46" s="42"/>
      <c r="V46" s="42"/>
      <c r="W46" s="42"/>
      <c r="X46" s="42"/>
    </row>
    <row r="47" spans="1:24" ht="18" customHeight="1">
      <c r="A47" s="42"/>
      <c r="B47" s="23"/>
      <c r="C47" s="15"/>
      <c r="D47" s="282" t="s">
        <v>168</v>
      </c>
      <c r="E47" s="282" t="s">
        <v>162</v>
      </c>
      <c r="F47" s="285"/>
      <c r="G47" s="169" t="s">
        <v>138</v>
      </c>
      <c r="H47" s="178">
        <v>1175</v>
      </c>
      <c r="I47" s="178">
        <v>1650</v>
      </c>
      <c r="J47" s="178"/>
      <c r="K47" s="167">
        <f>ROUND((H47+I47)*(1-$E$3)+J47*(1-$E$4),0)</f>
        <v>2825</v>
      </c>
      <c r="L47" s="166">
        <f t="shared" si="11"/>
        <v>0</v>
      </c>
      <c r="M47" s="177">
        <f t="shared" si="12"/>
        <v>-4.5285569449138197E-2</v>
      </c>
      <c r="N47" s="176">
        <v>2959</v>
      </c>
      <c r="O47" s="46"/>
      <c r="P47" s="46"/>
      <c r="Q47" s="42"/>
      <c r="R47" s="42"/>
      <c r="S47" s="42"/>
      <c r="T47" s="42"/>
      <c r="U47" s="42"/>
      <c r="V47" s="42"/>
      <c r="W47" s="42"/>
      <c r="X47" s="42"/>
    </row>
    <row r="48" spans="1:24" ht="18" customHeight="1">
      <c r="A48" s="42"/>
      <c r="B48" s="23"/>
      <c r="C48" s="15"/>
      <c r="D48" s="13"/>
      <c r="E48" s="13"/>
      <c r="F48" s="13"/>
      <c r="G48" s="13"/>
      <c r="H48" s="14"/>
      <c r="I48" s="14"/>
      <c r="J48" s="14"/>
      <c r="K48" s="66"/>
      <c r="L48" s="66"/>
      <c r="M48" s="66"/>
      <c r="N48" s="38"/>
      <c r="O48" s="46"/>
      <c r="P48" s="46"/>
      <c r="Q48" s="42"/>
      <c r="R48" s="42"/>
      <c r="S48" s="42"/>
      <c r="T48" s="42"/>
      <c r="U48" s="42"/>
      <c r="V48" s="42"/>
      <c r="W48" s="42"/>
      <c r="X48" s="42"/>
    </row>
    <row r="49" spans="1:24" ht="18" customHeight="1">
      <c r="A49" s="42"/>
      <c r="B49" s="23"/>
      <c r="C49" s="15"/>
      <c r="D49" s="282" t="s">
        <v>839</v>
      </c>
      <c r="E49" s="282" t="s">
        <v>820</v>
      </c>
      <c r="F49" s="285"/>
      <c r="G49" s="169" t="s">
        <v>138</v>
      </c>
      <c r="H49" s="178">
        <v>485</v>
      </c>
      <c r="I49" s="178">
        <v>690</v>
      </c>
      <c r="J49" s="178"/>
      <c r="K49" s="167">
        <f t="shared" ref="K49:K53" si="13">ROUND((H49+I49)*(1-$E$3)+J49*(1-$E$4),0)</f>
        <v>1175</v>
      </c>
      <c r="L49" s="166">
        <f t="shared" ref="L49:L53" si="14">ROUND(K49*$E$5,0)</f>
        <v>0</v>
      </c>
      <c r="M49" s="177">
        <f t="shared" ref="M49:M53" si="15">K49/N49-1</f>
        <v>-3.4511092851273628E-2</v>
      </c>
      <c r="N49" s="176">
        <v>1217</v>
      </c>
      <c r="O49" s="46"/>
      <c r="P49" s="46"/>
      <c r="Q49" s="42"/>
      <c r="R49" s="42"/>
      <c r="S49" s="42"/>
      <c r="T49" s="42"/>
      <c r="U49" s="42"/>
      <c r="V49" s="42"/>
      <c r="W49" s="42"/>
      <c r="X49" s="42"/>
    </row>
    <row r="50" spans="1:24" ht="18" customHeight="1">
      <c r="A50" s="42"/>
      <c r="B50" s="23"/>
      <c r="C50" s="15"/>
      <c r="D50" s="282" t="s">
        <v>840</v>
      </c>
      <c r="E50" s="282" t="s">
        <v>827</v>
      </c>
      <c r="F50" s="285"/>
      <c r="G50" s="169" t="s">
        <v>138</v>
      </c>
      <c r="H50" s="178">
        <v>662</v>
      </c>
      <c r="I50" s="178">
        <v>935</v>
      </c>
      <c r="J50" s="178"/>
      <c r="K50" s="167">
        <f t="shared" si="13"/>
        <v>1597</v>
      </c>
      <c r="L50" s="166">
        <f t="shared" si="14"/>
        <v>0</v>
      </c>
      <c r="M50" s="177">
        <f t="shared" si="15"/>
        <v>-3.4461910519951622E-2</v>
      </c>
      <c r="N50" s="176">
        <v>1654</v>
      </c>
      <c r="O50" s="46"/>
      <c r="P50" s="46"/>
      <c r="Q50" s="42"/>
      <c r="R50" s="42"/>
      <c r="S50" s="42"/>
      <c r="T50" s="42"/>
      <c r="U50" s="42"/>
      <c r="V50" s="42"/>
      <c r="W50" s="42"/>
      <c r="X50" s="42"/>
    </row>
    <row r="51" spans="1:24" ht="18" customHeight="1">
      <c r="A51" s="42"/>
      <c r="B51" s="23"/>
      <c r="C51" s="15"/>
      <c r="D51" s="282" t="s">
        <v>841</v>
      </c>
      <c r="E51" s="282" t="s">
        <v>828</v>
      </c>
      <c r="F51" s="285"/>
      <c r="G51" s="169" t="s">
        <v>138</v>
      </c>
      <c r="H51" s="178">
        <v>894</v>
      </c>
      <c r="I51" s="178">
        <v>1280</v>
      </c>
      <c r="J51" s="178"/>
      <c r="K51" s="167">
        <f t="shared" si="13"/>
        <v>2174</v>
      </c>
      <c r="L51" s="166">
        <f t="shared" si="14"/>
        <v>0</v>
      </c>
      <c r="M51" s="177">
        <f t="shared" si="15"/>
        <v>-8.2700421940928304E-2</v>
      </c>
      <c r="N51" s="176">
        <v>2370</v>
      </c>
      <c r="O51" s="46"/>
      <c r="P51" s="46"/>
      <c r="Q51" s="42"/>
      <c r="R51" s="42"/>
      <c r="S51" s="42"/>
      <c r="T51" s="42"/>
      <c r="U51" s="42"/>
      <c r="V51" s="42"/>
      <c r="W51" s="42"/>
      <c r="X51" s="42"/>
    </row>
    <row r="52" spans="1:24" ht="18" customHeight="1">
      <c r="A52" s="42"/>
      <c r="B52" s="23"/>
      <c r="C52" s="15"/>
      <c r="D52" s="282" t="s">
        <v>842</v>
      </c>
      <c r="E52" s="282" t="s">
        <v>829</v>
      </c>
      <c r="F52" s="285"/>
      <c r="G52" s="169" t="s">
        <v>138</v>
      </c>
      <c r="H52" s="178">
        <v>982</v>
      </c>
      <c r="I52" s="178">
        <v>1450</v>
      </c>
      <c r="J52" s="178"/>
      <c r="K52" s="167">
        <f t="shared" si="13"/>
        <v>2432</v>
      </c>
      <c r="L52" s="166">
        <f t="shared" si="14"/>
        <v>0</v>
      </c>
      <c r="M52" s="177">
        <f t="shared" si="15"/>
        <v>-9.5238095238095233E-2</v>
      </c>
      <c r="N52" s="176">
        <v>2688</v>
      </c>
      <c r="O52" s="46"/>
      <c r="P52" s="46"/>
      <c r="Q52" s="42"/>
      <c r="R52" s="42"/>
      <c r="S52" s="42"/>
      <c r="T52" s="42"/>
      <c r="U52" s="42"/>
      <c r="V52" s="42"/>
      <c r="W52" s="42"/>
      <c r="X52" s="42"/>
    </row>
    <row r="53" spans="1:24" ht="18" customHeight="1">
      <c r="A53" s="42"/>
      <c r="B53" s="23"/>
      <c r="C53" s="15"/>
      <c r="D53" s="282" t="s">
        <v>843</v>
      </c>
      <c r="E53" s="282" t="s">
        <v>830</v>
      </c>
      <c r="F53" s="285"/>
      <c r="G53" s="169" t="s">
        <v>138</v>
      </c>
      <c r="H53" s="178">
        <v>1034</v>
      </c>
      <c r="I53" s="178">
        <v>1650</v>
      </c>
      <c r="J53" s="178"/>
      <c r="K53" s="167">
        <f t="shared" si="13"/>
        <v>2684</v>
      </c>
      <c r="L53" s="166">
        <f t="shared" si="14"/>
        <v>0</v>
      </c>
      <c r="M53" s="177">
        <f t="shared" si="15"/>
        <v>-9.324324324324329E-2</v>
      </c>
      <c r="N53" s="176">
        <v>2960</v>
      </c>
      <c r="O53" s="46"/>
      <c r="P53" s="46"/>
      <c r="Q53" s="42"/>
      <c r="R53" s="42"/>
      <c r="S53" s="42"/>
      <c r="T53" s="42"/>
      <c r="U53" s="42"/>
      <c r="V53" s="42"/>
      <c r="W53" s="42"/>
      <c r="X53" s="42"/>
    </row>
    <row r="54" spans="1:24" ht="18" customHeight="1">
      <c r="A54" s="42"/>
      <c r="B54" s="23"/>
      <c r="C54" s="15"/>
      <c r="D54" s="13"/>
      <c r="E54" s="13"/>
      <c r="F54" s="13"/>
      <c r="G54" s="13"/>
      <c r="H54" s="14"/>
      <c r="I54" s="14"/>
      <c r="J54" s="14"/>
      <c r="K54" s="66"/>
      <c r="L54" s="66"/>
      <c r="M54" s="66"/>
      <c r="N54" s="38"/>
      <c r="O54" s="46"/>
      <c r="P54" s="46"/>
      <c r="Q54" s="42"/>
      <c r="R54" s="42"/>
      <c r="S54" s="42"/>
      <c r="T54" s="42"/>
      <c r="U54" s="42"/>
      <c r="V54" s="42"/>
      <c r="W54" s="42"/>
      <c r="X54" s="42"/>
    </row>
    <row r="55" spans="1:24" ht="18" customHeight="1">
      <c r="A55" s="42"/>
      <c r="B55" s="23"/>
      <c r="C55" s="15"/>
      <c r="D55" s="282" t="s">
        <v>164</v>
      </c>
      <c r="E55" s="283" t="str">
        <f>E43&amp;"/-40"</f>
        <v>KSUT53HFAN1/-40</v>
      </c>
      <c r="F55" s="285"/>
      <c r="G55" s="169" t="s">
        <v>138</v>
      </c>
      <c r="H55" s="178">
        <v>502</v>
      </c>
      <c r="I55" s="178">
        <v>1039</v>
      </c>
      <c r="J55" s="178"/>
      <c r="K55" s="167">
        <f>ROUND((H55+I55)*(1-$E$3)+J55*(1-$E$4),0)</f>
        <v>1541</v>
      </c>
      <c r="L55" s="166">
        <f t="shared" ref="L55:L59" si="16">ROUND(K55*$E$5,0)</f>
        <v>0</v>
      </c>
      <c r="M55" s="177">
        <f t="shared" ref="M55:M59" si="17">K55/N55-1</f>
        <v>-1.5964240102171123E-2</v>
      </c>
      <c r="N55" s="176">
        <v>1566</v>
      </c>
      <c r="O55" s="46"/>
      <c r="P55" s="46"/>
      <c r="Q55" s="42"/>
      <c r="R55" s="42"/>
      <c r="S55" s="42"/>
      <c r="T55" s="42"/>
      <c r="U55" s="42"/>
      <c r="V55" s="42"/>
      <c r="W55" s="42"/>
      <c r="X55" s="42"/>
    </row>
    <row r="56" spans="1:24" ht="18" customHeight="1">
      <c r="A56" s="42"/>
      <c r="B56" s="23"/>
      <c r="C56" s="15"/>
      <c r="D56" s="282" t="s">
        <v>165</v>
      </c>
      <c r="E56" s="283" t="str">
        <f>E44&amp;"/-40"</f>
        <v>KSUT70HFAN1/-40</v>
      </c>
      <c r="F56" s="285"/>
      <c r="G56" s="169" t="s">
        <v>138</v>
      </c>
      <c r="H56" s="178">
        <v>698</v>
      </c>
      <c r="I56" s="178">
        <v>1284</v>
      </c>
      <c r="J56" s="178"/>
      <c r="K56" s="167">
        <f>ROUND((H56+I56)*(1-$E$3)+J56*(1-$E$4),0)</f>
        <v>1982</v>
      </c>
      <c r="L56" s="166">
        <f t="shared" si="16"/>
        <v>0</v>
      </c>
      <c r="M56" s="177">
        <f t="shared" si="17"/>
        <v>-1.0978043912175606E-2</v>
      </c>
      <c r="N56" s="176">
        <v>2004</v>
      </c>
      <c r="O56" s="46"/>
      <c r="P56" s="46"/>
      <c r="Q56" s="42"/>
      <c r="R56" s="42"/>
      <c r="S56" s="42"/>
      <c r="T56" s="42"/>
      <c r="U56" s="42"/>
      <c r="V56" s="42"/>
      <c r="W56" s="42"/>
      <c r="X56" s="42"/>
    </row>
    <row r="57" spans="1:24" ht="18" customHeight="1">
      <c r="A57" s="42"/>
      <c r="B57" s="23"/>
      <c r="C57" s="15"/>
      <c r="D57" s="282" t="s">
        <v>166</v>
      </c>
      <c r="E57" s="283" t="str">
        <f>E45&amp;"/-40"</f>
        <v>KSUR105HFAN3/-40</v>
      </c>
      <c r="F57" s="285"/>
      <c r="G57" s="169" t="s">
        <v>138</v>
      </c>
      <c r="H57" s="178">
        <v>1008</v>
      </c>
      <c r="I57" s="178">
        <v>1808</v>
      </c>
      <c r="J57" s="178"/>
      <c r="K57" s="167">
        <f>ROUND((H57+I57)*(1-$E$3)+J57*(1-$E$4),0)</f>
        <v>2816</v>
      </c>
      <c r="L57" s="166">
        <f t="shared" si="16"/>
        <v>0</v>
      </c>
      <c r="M57" s="177">
        <f t="shared" si="17"/>
        <v>-2.8295376121463045E-2</v>
      </c>
      <c r="N57" s="176">
        <v>2898</v>
      </c>
      <c r="O57" s="46"/>
      <c r="P57" s="46"/>
      <c r="Q57" s="42"/>
      <c r="R57" s="42"/>
      <c r="S57" s="42"/>
      <c r="T57" s="42"/>
      <c r="U57" s="42"/>
      <c r="V57" s="42"/>
      <c r="W57" s="42"/>
      <c r="X57" s="42"/>
    </row>
    <row r="58" spans="1:24" ht="18" customHeight="1">
      <c r="A58" s="42"/>
      <c r="B58" s="23"/>
      <c r="C58" s="15"/>
      <c r="D58" s="282" t="s">
        <v>167</v>
      </c>
      <c r="E58" s="283" t="str">
        <f>E46&amp;"/-40"</f>
        <v>KSUN140HFAN3/-40</v>
      </c>
      <c r="F58" s="285"/>
      <c r="G58" s="169" t="s">
        <v>138</v>
      </c>
      <c r="H58" s="178">
        <v>1110</v>
      </c>
      <c r="I58" s="178">
        <v>1978</v>
      </c>
      <c r="J58" s="178"/>
      <c r="K58" s="167">
        <f>ROUND((H58+I58)*(1-$E$3)+J58*(1-$E$4),0)</f>
        <v>3088</v>
      </c>
      <c r="L58" s="166">
        <f t="shared" si="16"/>
        <v>0</v>
      </c>
      <c r="M58" s="177">
        <f t="shared" si="17"/>
        <v>-3.9800995024875663E-2</v>
      </c>
      <c r="N58" s="176">
        <v>3216</v>
      </c>
      <c r="O58" s="46"/>
      <c r="P58" s="46"/>
      <c r="Q58" s="42"/>
      <c r="R58" s="42"/>
      <c r="S58" s="42"/>
      <c r="T58" s="42"/>
      <c r="U58" s="42"/>
      <c r="V58" s="42"/>
      <c r="W58" s="42"/>
      <c r="X58" s="42"/>
    </row>
    <row r="59" spans="1:24" ht="18" customHeight="1">
      <c r="A59" s="42"/>
      <c r="B59" s="23"/>
      <c r="C59" s="15"/>
      <c r="D59" s="282" t="s">
        <v>168</v>
      </c>
      <c r="E59" s="283" t="str">
        <f>E47&amp;"/-40"</f>
        <v>KSUN176HFAN3/-40</v>
      </c>
      <c r="F59" s="285"/>
      <c r="G59" s="169" t="s">
        <v>138</v>
      </c>
      <c r="H59" s="178">
        <v>1175</v>
      </c>
      <c r="I59" s="178">
        <v>2179</v>
      </c>
      <c r="J59" s="178"/>
      <c r="K59" s="167">
        <f>ROUND((H59+I59)*(1-$E$3)+J59*(1-$E$4),0)</f>
        <v>3354</v>
      </c>
      <c r="L59" s="166">
        <f t="shared" si="16"/>
        <v>0</v>
      </c>
      <c r="M59" s="177">
        <f t="shared" si="17"/>
        <v>-3.8417431192660501E-2</v>
      </c>
      <c r="N59" s="176">
        <v>3488</v>
      </c>
      <c r="O59" s="46"/>
      <c r="P59" s="46"/>
      <c r="Q59" s="42"/>
      <c r="R59" s="42"/>
      <c r="S59" s="42"/>
      <c r="T59" s="42"/>
      <c r="U59" s="42"/>
      <c r="V59" s="42"/>
      <c r="W59" s="42"/>
      <c r="X59" s="42"/>
    </row>
    <row r="60" spans="1:24" ht="18" customHeight="1">
      <c r="A60" s="42"/>
      <c r="B60" s="23"/>
      <c r="C60" s="15"/>
      <c r="D60" s="13"/>
      <c r="E60" s="13"/>
      <c r="F60" s="13"/>
      <c r="G60" s="13"/>
      <c r="H60" s="14"/>
      <c r="I60" s="14"/>
      <c r="J60" s="14"/>
      <c r="K60" s="66"/>
      <c r="L60" s="66"/>
      <c r="M60" s="66"/>
      <c r="N60" s="38"/>
      <c r="O60" s="46"/>
      <c r="P60" s="46"/>
      <c r="Q60" s="42"/>
      <c r="R60" s="42"/>
      <c r="S60" s="42"/>
      <c r="T60" s="42"/>
      <c r="U60" s="42"/>
      <c r="V60" s="42"/>
      <c r="W60" s="42"/>
      <c r="X60" s="42"/>
    </row>
    <row r="61" spans="1:24" ht="18" customHeight="1">
      <c r="A61" s="42"/>
      <c r="B61" s="23"/>
      <c r="C61" s="15"/>
      <c r="D61" s="13"/>
      <c r="E61" s="13"/>
      <c r="F61" s="13"/>
      <c r="G61" s="13"/>
      <c r="H61" s="14"/>
      <c r="I61" s="14"/>
      <c r="J61" s="14"/>
      <c r="K61" s="66"/>
      <c r="L61" s="66"/>
      <c r="M61" s="66"/>
      <c r="N61" s="38"/>
      <c r="O61" s="46"/>
      <c r="P61" s="46"/>
      <c r="Q61" s="42"/>
      <c r="R61" s="42"/>
      <c r="S61" s="42"/>
      <c r="T61" s="42"/>
      <c r="U61" s="42"/>
      <c r="V61" s="42"/>
      <c r="W61" s="42"/>
      <c r="X61" s="42"/>
    </row>
    <row r="62" spans="1:24" ht="18" customHeight="1">
      <c r="A62" s="42"/>
      <c r="B62" s="23"/>
      <c r="C62" s="15"/>
      <c r="D62" s="13"/>
      <c r="E62" s="13"/>
      <c r="F62" s="13"/>
      <c r="G62" s="13"/>
      <c r="H62" s="14"/>
      <c r="I62" s="14"/>
      <c r="J62" s="14"/>
      <c r="K62" s="66"/>
      <c r="L62" s="66"/>
      <c r="M62" s="66"/>
      <c r="N62" s="38"/>
      <c r="O62" s="46"/>
      <c r="P62" s="46"/>
      <c r="Q62" s="42"/>
      <c r="R62" s="42"/>
      <c r="S62" s="42"/>
      <c r="T62" s="42"/>
      <c r="U62" s="42"/>
      <c r="V62" s="42"/>
      <c r="W62" s="42"/>
      <c r="X62" s="42"/>
    </row>
    <row r="63" spans="1:24" ht="18" customHeight="1">
      <c r="A63" s="42"/>
      <c r="B63" s="274" t="s">
        <v>169</v>
      </c>
      <c r="C63" s="275"/>
      <c r="D63" s="276"/>
      <c r="E63" s="277"/>
      <c r="F63" s="277"/>
      <c r="G63" s="278"/>
      <c r="H63" s="279"/>
      <c r="I63" s="279"/>
      <c r="J63" s="279"/>
      <c r="K63" s="280"/>
      <c r="L63" s="280"/>
      <c r="M63" s="280"/>
      <c r="N63" s="281"/>
      <c r="O63" s="46"/>
      <c r="P63" s="46"/>
      <c r="Q63" s="42"/>
      <c r="R63" s="42"/>
      <c r="S63" s="42"/>
      <c r="T63" s="42"/>
      <c r="U63" s="42"/>
      <c r="V63" s="42"/>
      <c r="W63" s="42"/>
      <c r="X63" s="42"/>
    </row>
    <row r="64" spans="1:24" ht="18" customHeight="1">
      <c r="A64" s="42"/>
      <c r="B64" s="31"/>
      <c r="C64" s="133"/>
      <c r="D64" s="13"/>
      <c r="E64" s="13"/>
      <c r="F64" s="13"/>
      <c r="G64" s="13"/>
      <c r="H64" s="14"/>
      <c r="I64" s="14"/>
      <c r="J64" s="14"/>
      <c r="K64" s="66"/>
      <c r="L64" s="66"/>
      <c r="M64" s="66"/>
      <c r="N64" s="38"/>
      <c r="O64" s="46"/>
      <c r="P64" s="46"/>
      <c r="Q64" s="42"/>
      <c r="R64" s="42"/>
      <c r="S64" s="42"/>
      <c r="T64" s="42"/>
      <c r="U64" s="42"/>
      <c r="V64" s="42"/>
      <c r="W64" s="42"/>
      <c r="X64" s="42"/>
    </row>
    <row r="65" spans="1:24" ht="18" customHeight="1">
      <c r="A65" s="42"/>
      <c r="B65" s="23"/>
      <c r="C65" s="15"/>
      <c r="D65" s="282" t="s">
        <v>170</v>
      </c>
      <c r="E65" s="282" t="s">
        <v>152</v>
      </c>
      <c r="F65" s="285"/>
      <c r="G65" s="169" t="s">
        <v>138</v>
      </c>
      <c r="H65" s="178">
        <v>546</v>
      </c>
      <c r="I65" s="178">
        <v>690</v>
      </c>
      <c r="J65" s="178"/>
      <c r="K65" s="167">
        <f t="shared" ref="K65:K74" si="18">ROUND((H65+I65)*(1-$E$3)+J65*(1-$E$4),0)</f>
        <v>1236</v>
      </c>
      <c r="L65" s="166">
        <f t="shared" ref="L65:L74" si="19">ROUND(K65*$E$5,0)</f>
        <v>0</v>
      </c>
      <c r="M65" s="177">
        <f t="shared" ref="M65:M74" si="20">K65/N65-1</f>
        <v>-9.0507726269315691E-2</v>
      </c>
      <c r="N65" s="176">
        <v>1359</v>
      </c>
      <c r="O65" s="46"/>
      <c r="P65" s="154"/>
      <c r="Q65" s="42"/>
      <c r="R65" s="42"/>
      <c r="S65" s="42"/>
      <c r="T65" s="42"/>
      <c r="U65" s="42"/>
      <c r="V65" s="42"/>
      <c r="W65" s="42"/>
      <c r="X65" s="42"/>
    </row>
    <row r="66" spans="1:24" ht="18" customHeight="1">
      <c r="A66" s="42"/>
      <c r="B66" s="23"/>
      <c r="C66" s="15"/>
      <c r="D66" s="282" t="s">
        <v>171</v>
      </c>
      <c r="E66" s="282" t="s">
        <v>155</v>
      </c>
      <c r="F66" s="285"/>
      <c r="G66" s="169" t="s">
        <v>138</v>
      </c>
      <c r="H66" s="178">
        <v>668</v>
      </c>
      <c r="I66" s="178">
        <v>935</v>
      </c>
      <c r="J66" s="178"/>
      <c r="K66" s="167">
        <f t="shared" si="18"/>
        <v>1603</v>
      </c>
      <c r="L66" s="166">
        <f t="shared" si="19"/>
        <v>0</v>
      </c>
      <c r="M66" s="177">
        <f t="shared" si="20"/>
        <v>-3.4337349397590367E-2</v>
      </c>
      <c r="N66" s="176">
        <v>1660</v>
      </c>
      <c r="O66" s="46"/>
      <c r="P66" s="154"/>
      <c r="Q66" s="42"/>
      <c r="R66" s="42"/>
      <c r="S66" s="42"/>
      <c r="T66" s="42"/>
      <c r="U66" s="42"/>
      <c r="V66" s="42"/>
      <c r="W66" s="42"/>
      <c r="X66" s="42"/>
    </row>
    <row r="67" spans="1:24" ht="18" customHeight="1">
      <c r="A67" s="42"/>
      <c r="B67" s="23"/>
      <c r="C67" s="15"/>
      <c r="D67" s="282" t="s">
        <v>172</v>
      </c>
      <c r="E67" s="282" t="s">
        <v>938</v>
      </c>
      <c r="F67" s="285"/>
      <c r="G67" s="169" t="s">
        <v>138</v>
      </c>
      <c r="H67" s="178">
        <v>1015</v>
      </c>
      <c r="I67" s="178">
        <v>1280</v>
      </c>
      <c r="J67" s="178"/>
      <c r="K67" s="167">
        <f t="shared" si="18"/>
        <v>2295</v>
      </c>
      <c r="L67" s="166">
        <f t="shared" si="19"/>
        <v>0</v>
      </c>
      <c r="M67" s="177">
        <f t="shared" si="20"/>
        <v>-4.215358931552593E-2</v>
      </c>
      <c r="N67" s="176">
        <v>2396</v>
      </c>
      <c r="O67" s="46"/>
      <c r="P67" s="154"/>
      <c r="Q67" s="42"/>
      <c r="R67" s="42"/>
      <c r="S67" s="42"/>
      <c r="T67" s="42"/>
      <c r="U67" s="42"/>
      <c r="V67" s="42"/>
      <c r="W67" s="42"/>
      <c r="X67" s="42"/>
    </row>
    <row r="68" spans="1:24" ht="18" customHeight="1">
      <c r="A68" s="42"/>
      <c r="B68" s="23"/>
      <c r="C68" s="15"/>
      <c r="D68" s="282" t="s">
        <v>173</v>
      </c>
      <c r="E68" s="282" t="s">
        <v>160</v>
      </c>
      <c r="F68" s="285"/>
      <c r="G68" s="169" t="s">
        <v>138</v>
      </c>
      <c r="H68" s="178">
        <v>1264</v>
      </c>
      <c r="I68" s="178">
        <v>1450</v>
      </c>
      <c r="J68" s="178"/>
      <c r="K68" s="167">
        <f t="shared" si="18"/>
        <v>2714</v>
      </c>
      <c r="L68" s="166">
        <f t="shared" si="19"/>
        <v>0</v>
      </c>
      <c r="M68" s="177">
        <f t="shared" si="20"/>
        <v>-6.9272976680384124E-2</v>
      </c>
      <c r="N68" s="176">
        <v>2916</v>
      </c>
      <c r="O68" s="46"/>
      <c r="P68" s="154"/>
      <c r="Q68" s="42"/>
      <c r="R68" s="42"/>
      <c r="S68" s="42"/>
      <c r="T68" s="42"/>
      <c r="U68" s="42"/>
      <c r="V68" s="42"/>
      <c r="W68" s="42"/>
      <c r="X68" s="42"/>
    </row>
    <row r="69" spans="1:24" ht="18" customHeight="1">
      <c r="A69" s="42"/>
      <c r="B69" s="23"/>
      <c r="C69" s="15"/>
      <c r="D69" s="282" t="s">
        <v>174</v>
      </c>
      <c r="E69" s="282" t="s">
        <v>162</v>
      </c>
      <c r="F69" s="285"/>
      <c r="G69" s="169" t="s">
        <v>138</v>
      </c>
      <c r="H69" s="178">
        <v>1219</v>
      </c>
      <c r="I69" s="178">
        <v>1650</v>
      </c>
      <c r="J69" s="178"/>
      <c r="K69" s="167">
        <f t="shared" si="18"/>
        <v>2869</v>
      </c>
      <c r="L69" s="166">
        <f t="shared" si="19"/>
        <v>0</v>
      </c>
      <c r="M69" s="177">
        <f t="shared" si="20"/>
        <v>-8.0153895479320281E-2</v>
      </c>
      <c r="N69" s="176">
        <v>3119</v>
      </c>
      <c r="O69" s="46"/>
      <c r="P69" s="154"/>
      <c r="Q69" s="42"/>
      <c r="R69" s="42"/>
      <c r="S69" s="42"/>
      <c r="T69" s="42"/>
      <c r="U69" s="42"/>
      <c r="V69" s="42"/>
      <c r="W69" s="42"/>
      <c r="X69" s="42"/>
    </row>
    <row r="70" spans="1:24" ht="18" customHeight="1">
      <c r="A70" s="42"/>
      <c r="B70" s="23"/>
      <c r="C70" s="15"/>
      <c r="D70" s="282" t="s">
        <v>170</v>
      </c>
      <c r="E70" s="283" t="str">
        <f>E65&amp;"/-40"</f>
        <v>KSUT53HFAN1/-40</v>
      </c>
      <c r="F70" s="285"/>
      <c r="G70" s="169" t="s">
        <v>138</v>
      </c>
      <c r="H70" s="178">
        <v>546</v>
      </c>
      <c r="I70" s="178">
        <v>1039</v>
      </c>
      <c r="J70" s="178"/>
      <c r="K70" s="167">
        <f t="shared" si="18"/>
        <v>1585</v>
      </c>
      <c r="L70" s="166">
        <f t="shared" si="19"/>
        <v>0</v>
      </c>
      <c r="M70" s="177">
        <f t="shared" si="20"/>
        <v>-7.2014051522248268E-2</v>
      </c>
      <c r="N70" s="176">
        <v>1708</v>
      </c>
      <c r="O70" s="46"/>
      <c r="P70" s="46"/>
      <c r="Q70" s="42"/>
      <c r="R70" s="42"/>
      <c r="S70" s="42"/>
      <c r="T70" s="42"/>
      <c r="U70" s="42"/>
      <c r="V70" s="42"/>
      <c r="W70" s="42"/>
      <c r="X70" s="42"/>
    </row>
    <row r="71" spans="1:24" ht="18" customHeight="1">
      <c r="A71" s="42"/>
      <c r="B71" s="23"/>
      <c r="C71" s="15"/>
      <c r="D71" s="282" t="s">
        <v>171</v>
      </c>
      <c r="E71" s="283" t="str">
        <f t="shared" ref="E71:E74" si="21">E66&amp;"/-40"</f>
        <v>KSUT70HFAN1/-40</v>
      </c>
      <c r="F71" s="285"/>
      <c r="G71" s="169" t="s">
        <v>138</v>
      </c>
      <c r="H71" s="178">
        <v>668</v>
      </c>
      <c r="I71" s="178">
        <v>1284</v>
      </c>
      <c r="J71" s="178"/>
      <c r="K71" s="167">
        <f t="shared" si="18"/>
        <v>1952</v>
      </c>
      <c r="L71" s="166">
        <f t="shared" si="19"/>
        <v>0</v>
      </c>
      <c r="M71" s="177">
        <f t="shared" si="20"/>
        <v>-2.8372324539571947E-2</v>
      </c>
      <c r="N71" s="176">
        <v>2009</v>
      </c>
      <c r="O71" s="46"/>
      <c r="P71" s="46"/>
      <c r="Q71" s="42"/>
      <c r="R71" s="42"/>
      <c r="S71" s="42"/>
      <c r="T71" s="42"/>
      <c r="U71" s="42"/>
      <c r="V71" s="42"/>
      <c r="W71" s="42"/>
      <c r="X71" s="42"/>
    </row>
    <row r="72" spans="1:24" ht="18" customHeight="1">
      <c r="A72" s="42"/>
      <c r="B72" s="23"/>
      <c r="C72" s="15"/>
      <c r="D72" s="282" t="s">
        <v>172</v>
      </c>
      <c r="E72" s="283" t="str">
        <f t="shared" si="21"/>
        <v>KSUR105HFAN3/-40</v>
      </c>
      <c r="F72" s="285"/>
      <c r="G72" s="169" t="s">
        <v>138</v>
      </c>
      <c r="H72" s="178">
        <v>1015</v>
      </c>
      <c r="I72" s="178">
        <v>1808</v>
      </c>
      <c r="J72" s="178"/>
      <c r="K72" s="167">
        <f t="shared" si="18"/>
        <v>2823</v>
      </c>
      <c r="L72" s="166">
        <f t="shared" si="19"/>
        <v>0</v>
      </c>
      <c r="M72" s="177">
        <f t="shared" si="20"/>
        <v>-3.4541723666210666E-2</v>
      </c>
      <c r="N72" s="176">
        <v>2924</v>
      </c>
      <c r="O72" s="46"/>
      <c r="P72" s="46"/>
      <c r="Q72" s="42"/>
      <c r="R72" s="42"/>
      <c r="S72" s="42"/>
      <c r="T72" s="42"/>
      <c r="U72" s="42"/>
      <c r="V72" s="42"/>
      <c r="W72" s="42"/>
      <c r="X72" s="42"/>
    </row>
    <row r="73" spans="1:24" ht="18" customHeight="1">
      <c r="A73" s="42"/>
      <c r="B73" s="23"/>
      <c r="C73" s="15"/>
      <c r="D73" s="282" t="s">
        <v>173</v>
      </c>
      <c r="E73" s="283" t="str">
        <f t="shared" si="21"/>
        <v>KSUN140HFAN3/-40</v>
      </c>
      <c r="F73" s="285"/>
      <c r="G73" s="169" t="s">
        <v>138</v>
      </c>
      <c r="H73" s="178">
        <v>1264</v>
      </c>
      <c r="I73" s="178">
        <v>1978</v>
      </c>
      <c r="J73" s="178"/>
      <c r="K73" s="167">
        <f t="shared" si="18"/>
        <v>3242</v>
      </c>
      <c r="L73" s="166">
        <f t="shared" si="19"/>
        <v>0</v>
      </c>
      <c r="M73" s="177">
        <f t="shared" si="20"/>
        <v>-5.8652729384436664E-2</v>
      </c>
      <c r="N73" s="176">
        <v>3444</v>
      </c>
      <c r="O73" s="46"/>
      <c r="P73" s="46"/>
      <c r="Q73" s="42"/>
      <c r="R73" s="42"/>
      <c r="S73" s="42"/>
      <c r="T73" s="42"/>
      <c r="U73" s="42"/>
      <c r="V73" s="42"/>
      <c r="W73" s="42"/>
      <c r="X73" s="42"/>
    </row>
    <row r="74" spans="1:24" ht="18" customHeight="1">
      <c r="A74" s="42"/>
      <c r="B74" s="23"/>
      <c r="C74" s="15"/>
      <c r="D74" s="282" t="s">
        <v>174</v>
      </c>
      <c r="E74" s="283" t="str">
        <f t="shared" si="21"/>
        <v>KSUN176HFAN3/-40</v>
      </c>
      <c r="F74" s="285"/>
      <c r="G74" s="169" t="s">
        <v>138</v>
      </c>
      <c r="H74" s="178">
        <v>1219</v>
      </c>
      <c r="I74" s="178">
        <v>2179</v>
      </c>
      <c r="J74" s="178"/>
      <c r="K74" s="167">
        <f t="shared" si="18"/>
        <v>3398</v>
      </c>
      <c r="L74" s="166">
        <f t="shared" si="19"/>
        <v>0</v>
      </c>
      <c r="M74" s="177">
        <f t="shared" si="20"/>
        <v>-6.8530701754385914E-2</v>
      </c>
      <c r="N74" s="176">
        <v>3648</v>
      </c>
      <c r="O74" s="46"/>
      <c r="P74" s="46"/>
      <c r="Q74" s="42"/>
      <c r="R74" s="42"/>
      <c r="S74" s="42"/>
      <c r="T74" s="42"/>
      <c r="U74" s="42"/>
      <c r="V74" s="42"/>
      <c r="W74" s="42"/>
      <c r="X74" s="42"/>
    </row>
    <row r="75" spans="1:24" ht="18" customHeight="1">
      <c r="A75" s="42"/>
      <c r="B75" s="23"/>
      <c r="C75" s="15"/>
      <c r="D75" s="13"/>
      <c r="E75" s="13"/>
      <c r="F75" s="13"/>
      <c r="G75" s="13"/>
      <c r="H75" s="14"/>
      <c r="I75" s="14"/>
      <c r="J75" s="14"/>
      <c r="K75" s="66"/>
      <c r="L75" s="66"/>
      <c r="M75" s="66"/>
      <c r="N75" s="38"/>
      <c r="O75" s="46"/>
      <c r="P75" s="46"/>
      <c r="Q75" s="42"/>
      <c r="R75" s="42"/>
      <c r="S75" s="42"/>
      <c r="T75" s="42"/>
      <c r="U75" s="42"/>
      <c r="V75" s="42"/>
      <c r="W75" s="42"/>
      <c r="X75" s="42"/>
    </row>
    <row r="76" spans="1:24" ht="18" customHeight="1">
      <c r="A76" s="42"/>
      <c r="B76" s="23"/>
      <c r="C76" s="15"/>
      <c r="D76" s="282" t="s">
        <v>832</v>
      </c>
      <c r="E76" s="282" t="s">
        <v>820</v>
      </c>
      <c r="F76" s="285"/>
      <c r="G76" s="169" t="s">
        <v>138</v>
      </c>
      <c r="H76" s="178">
        <v>491</v>
      </c>
      <c r="I76" s="178">
        <v>690</v>
      </c>
      <c r="J76" s="178"/>
      <c r="K76" s="167">
        <f>ROUND((H76+I76)*(1-$E$3)+J76*(1-$E$4),0)</f>
        <v>1181</v>
      </c>
      <c r="L76" s="166">
        <f t="shared" ref="L76:L80" si="22">ROUND(K76*$E$5,0)</f>
        <v>0</v>
      </c>
      <c r="M76" s="177">
        <f t="shared" ref="M76:M80" si="23">K76/N76-1</f>
        <v>-0.13097866077998532</v>
      </c>
      <c r="N76" s="176">
        <v>1359</v>
      </c>
      <c r="O76" s="46"/>
      <c r="P76" s="46"/>
      <c r="Q76" s="42"/>
      <c r="R76" s="42"/>
      <c r="S76" s="42"/>
      <c r="T76" s="42"/>
      <c r="U76" s="42"/>
      <c r="V76" s="42"/>
      <c r="W76" s="42"/>
      <c r="X76" s="42"/>
    </row>
    <row r="77" spans="1:24" ht="18" customHeight="1">
      <c r="A77" s="42"/>
      <c r="B77" s="23"/>
      <c r="C77" s="15"/>
      <c r="D77" s="282" t="s">
        <v>833</v>
      </c>
      <c r="E77" s="282" t="s">
        <v>827</v>
      </c>
      <c r="F77" s="285"/>
      <c r="G77" s="169" t="s">
        <v>138</v>
      </c>
      <c r="H77" s="178">
        <v>506</v>
      </c>
      <c r="I77" s="178">
        <v>935</v>
      </c>
      <c r="J77" s="178"/>
      <c r="K77" s="167">
        <f t="shared" ref="K77:K80" si="24">ROUND((H77+I77)*(1-$E$3)+J77*(1-$E$4),0)</f>
        <v>1441</v>
      </c>
      <c r="L77" s="166">
        <f t="shared" si="22"/>
        <v>0</v>
      </c>
      <c r="M77" s="177">
        <f t="shared" si="23"/>
        <v>-0.13140446051838461</v>
      </c>
      <c r="N77" s="176">
        <v>1659</v>
      </c>
      <c r="O77" s="46"/>
      <c r="P77" s="46"/>
      <c r="Q77" s="42"/>
      <c r="R77" s="42"/>
      <c r="S77" s="42"/>
      <c r="T77" s="42"/>
      <c r="U77" s="42"/>
      <c r="V77" s="42"/>
      <c r="W77" s="42"/>
      <c r="X77" s="42"/>
    </row>
    <row r="78" spans="1:24" ht="18" customHeight="1">
      <c r="A78" s="42"/>
      <c r="B78" s="23"/>
      <c r="C78" s="15"/>
      <c r="D78" s="282" t="s">
        <v>834</v>
      </c>
      <c r="E78" s="282" t="s">
        <v>828</v>
      </c>
      <c r="F78" s="285"/>
      <c r="G78" s="169" t="s">
        <v>138</v>
      </c>
      <c r="H78" s="178">
        <v>802</v>
      </c>
      <c r="I78" s="178">
        <v>1280</v>
      </c>
      <c r="J78" s="178"/>
      <c r="K78" s="167">
        <f>ROUND((H78+I78)*(1-$E$3)+J78*(1-$E$4),0)</f>
        <v>2082</v>
      </c>
      <c r="L78" s="166">
        <f>ROUND(K78*$E$5,0)</f>
        <v>0</v>
      </c>
      <c r="M78" s="177">
        <f t="shared" si="23"/>
        <v>-0.13105175292153592</v>
      </c>
      <c r="N78" s="176">
        <v>2396</v>
      </c>
      <c r="O78" s="46"/>
      <c r="P78" s="46"/>
      <c r="Q78" s="42"/>
      <c r="R78" s="42"/>
      <c r="S78" s="42"/>
      <c r="T78" s="42"/>
      <c r="U78" s="42"/>
      <c r="V78" s="42"/>
      <c r="W78" s="42"/>
      <c r="X78" s="42"/>
    </row>
    <row r="79" spans="1:24" ht="18" customHeight="1">
      <c r="A79" s="42"/>
      <c r="B79" s="23"/>
      <c r="C79" s="15"/>
      <c r="D79" s="282" t="s">
        <v>835</v>
      </c>
      <c r="E79" s="282" t="s">
        <v>829</v>
      </c>
      <c r="F79" s="285"/>
      <c r="G79" s="169" t="s">
        <v>138</v>
      </c>
      <c r="H79" s="178">
        <v>1084</v>
      </c>
      <c r="I79" s="178">
        <v>1450</v>
      </c>
      <c r="J79" s="178"/>
      <c r="K79" s="167">
        <f t="shared" si="24"/>
        <v>2534</v>
      </c>
      <c r="L79" s="166">
        <f t="shared" si="22"/>
        <v>0</v>
      </c>
      <c r="M79" s="177">
        <f t="shared" si="23"/>
        <v>-0.13100137174211246</v>
      </c>
      <c r="N79" s="176">
        <v>2916</v>
      </c>
      <c r="O79" s="46"/>
      <c r="P79" s="46"/>
      <c r="Q79" s="42"/>
      <c r="R79" s="42"/>
      <c r="S79" s="42"/>
      <c r="T79" s="42"/>
      <c r="U79" s="42"/>
      <c r="V79" s="42"/>
      <c r="W79" s="42"/>
      <c r="X79" s="42"/>
    </row>
    <row r="80" spans="1:24" ht="18" customHeight="1">
      <c r="A80" s="42"/>
      <c r="B80" s="23"/>
      <c r="C80" s="15"/>
      <c r="D80" s="282" t="s">
        <v>836</v>
      </c>
      <c r="E80" s="282" t="s">
        <v>830</v>
      </c>
      <c r="F80" s="285"/>
      <c r="G80" s="169" t="s">
        <v>138</v>
      </c>
      <c r="H80" s="178">
        <v>1060</v>
      </c>
      <c r="I80" s="178">
        <v>1650</v>
      </c>
      <c r="J80" s="178"/>
      <c r="K80" s="167">
        <f t="shared" si="24"/>
        <v>2710</v>
      </c>
      <c r="L80" s="166">
        <f t="shared" si="22"/>
        <v>0</v>
      </c>
      <c r="M80" s="177">
        <f t="shared" si="23"/>
        <v>-0.13113177300416801</v>
      </c>
      <c r="N80" s="176">
        <v>3119</v>
      </c>
      <c r="O80" s="46"/>
      <c r="P80" s="46"/>
      <c r="Q80" s="42"/>
      <c r="R80" s="42"/>
      <c r="S80" s="42"/>
      <c r="T80" s="42"/>
      <c r="U80" s="42"/>
      <c r="V80" s="42"/>
      <c r="W80" s="42"/>
      <c r="X80" s="42"/>
    </row>
    <row r="81" spans="1:24" ht="18" customHeight="1">
      <c r="A81" s="42"/>
      <c r="B81" s="23"/>
      <c r="C81" s="15"/>
      <c r="D81" s="13"/>
      <c r="E81" s="13"/>
      <c r="F81" s="13"/>
      <c r="G81" s="13"/>
      <c r="H81" s="14"/>
      <c r="I81" s="14"/>
      <c r="J81" s="14"/>
      <c r="K81" s="66"/>
      <c r="L81" s="66"/>
      <c r="M81" s="66"/>
      <c r="N81" s="38"/>
      <c r="O81" s="46"/>
      <c r="P81" s="46"/>
      <c r="Q81" s="42"/>
      <c r="R81" s="42"/>
      <c r="S81" s="42"/>
      <c r="T81" s="42"/>
      <c r="U81" s="42"/>
      <c r="V81" s="42"/>
      <c r="W81" s="42"/>
      <c r="X81" s="42"/>
    </row>
    <row r="82" spans="1:24" ht="18" customHeight="1">
      <c r="A82" s="42"/>
      <c r="B82" s="274" t="s">
        <v>175</v>
      </c>
      <c r="C82" s="275"/>
      <c r="D82" s="276"/>
      <c r="E82" s="277"/>
      <c r="F82" s="277"/>
      <c r="G82" s="278"/>
      <c r="H82" s="279"/>
      <c r="I82" s="279"/>
      <c r="J82" s="279"/>
      <c r="K82" s="280"/>
      <c r="L82" s="280"/>
      <c r="M82" s="280"/>
      <c r="N82" s="281"/>
      <c r="O82" s="46"/>
      <c r="P82" s="46"/>
      <c r="Q82" s="42"/>
      <c r="R82" s="42"/>
      <c r="S82" s="42"/>
      <c r="T82" s="42"/>
      <c r="U82" s="42"/>
      <c r="V82" s="42"/>
      <c r="W82" s="42"/>
      <c r="X82" s="42"/>
    </row>
    <row r="83" spans="1:24" ht="18" customHeight="1">
      <c r="A83" s="42"/>
      <c r="B83" s="31"/>
      <c r="C83" s="133"/>
      <c r="D83" s="13"/>
      <c r="E83" s="13"/>
      <c r="F83" s="13"/>
      <c r="G83" s="13"/>
      <c r="H83" s="14"/>
      <c r="I83" s="14"/>
      <c r="J83" s="14"/>
      <c r="K83" s="66"/>
      <c r="L83" s="66"/>
      <c r="M83" s="66"/>
      <c r="N83" s="38"/>
      <c r="O83" s="46"/>
      <c r="P83" s="46"/>
      <c r="Q83" s="42"/>
      <c r="R83" s="42"/>
      <c r="S83" s="42"/>
      <c r="T83" s="42"/>
      <c r="U83" s="42"/>
      <c r="V83" s="42"/>
      <c r="W83" s="42"/>
      <c r="X83" s="42"/>
    </row>
    <row r="84" spans="1:24" ht="18" customHeight="1">
      <c r="A84" s="42"/>
      <c r="B84" s="23"/>
      <c r="C84" s="15"/>
      <c r="D84" s="282" t="s">
        <v>176</v>
      </c>
      <c r="E84" s="282" t="s">
        <v>160</v>
      </c>
      <c r="F84" s="285"/>
      <c r="G84" s="169" t="s">
        <v>138</v>
      </c>
      <c r="H84" s="178">
        <v>1497</v>
      </c>
      <c r="I84" s="178">
        <v>1450</v>
      </c>
      <c r="J84" s="178"/>
      <c r="K84" s="167">
        <f>ROUND((H84+I84)*(1-$E$3)+J84*(1-$E$4),0)</f>
        <v>2947</v>
      </c>
      <c r="L84" s="166">
        <f t="shared" ref="L84:L87" si="25">ROUND(K84*$E$5,0)</f>
        <v>0</v>
      </c>
      <c r="M84" s="177">
        <f t="shared" ref="M84:M87" si="26">K84/N84-1</f>
        <v>-3.4719947592531941E-2</v>
      </c>
      <c r="N84" s="176">
        <v>3053</v>
      </c>
      <c r="O84" s="46"/>
      <c r="P84" s="46"/>
      <c r="Q84" s="42"/>
      <c r="R84" s="42"/>
      <c r="S84" s="42"/>
      <c r="T84" s="42"/>
      <c r="U84" s="42"/>
      <c r="V84" s="42"/>
      <c r="W84" s="42"/>
      <c r="X84" s="42"/>
    </row>
    <row r="85" spans="1:24" ht="18" customHeight="1">
      <c r="A85" s="42"/>
      <c r="B85" s="23"/>
      <c r="C85" s="15"/>
      <c r="D85" s="282" t="s">
        <v>177</v>
      </c>
      <c r="E85" s="282" t="s">
        <v>162</v>
      </c>
      <c r="F85" s="285"/>
      <c r="G85" s="169" t="s">
        <v>138</v>
      </c>
      <c r="H85" s="178">
        <v>1546</v>
      </c>
      <c r="I85" s="178">
        <v>1650</v>
      </c>
      <c r="J85" s="178"/>
      <c r="K85" s="167">
        <f>ROUND((H85+I85)*(1-$E$3)+J85*(1-$E$4),0)</f>
        <v>3196</v>
      </c>
      <c r="L85" s="166">
        <f t="shared" si="25"/>
        <v>0</v>
      </c>
      <c r="M85" s="177">
        <f t="shared" si="26"/>
        <v>-3.4732709151313768E-2</v>
      </c>
      <c r="N85" s="176">
        <v>3311</v>
      </c>
      <c r="O85" s="46"/>
      <c r="P85" s="46"/>
      <c r="Q85" s="42"/>
      <c r="R85" s="42"/>
      <c r="S85" s="42"/>
      <c r="T85" s="42"/>
      <c r="U85" s="42"/>
      <c r="V85" s="42"/>
      <c r="W85" s="42"/>
      <c r="X85" s="42"/>
    </row>
    <row r="86" spans="1:24" ht="18" customHeight="1">
      <c r="A86" s="42"/>
      <c r="B86" s="23"/>
      <c r="C86" s="15"/>
      <c r="D86" s="282" t="s">
        <v>176</v>
      </c>
      <c r="E86" s="282" t="str">
        <f>E84&amp;"/-40"</f>
        <v>KSUN140HFAN3/-40</v>
      </c>
      <c r="F86" s="285"/>
      <c r="G86" s="169" t="s">
        <v>138</v>
      </c>
      <c r="H86" s="178">
        <v>1497</v>
      </c>
      <c r="I86" s="178">
        <v>1978</v>
      </c>
      <c r="J86" s="178"/>
      <c r="K86" s="167">
        <f>ROUND((H86+I86)*(1-$E$3)+J86*(1-$E$4),0)</f>
        <v>3475</v>
      </c>
      <c r="L86" s="166">
        <f t="shared" si="25"/>
        <v>0</v>
      </c>
      <c r="M86" s="177">
        <f t="shared" si="26"/>
        <v>-2.9600670203853707E-2</v>
      </c>
      <c r="N86" s="176">
        <v>3581</v>
      </c>
      <c r="O86" s="46"/>
      <c r="P86" s="46"/>
      <c r="Q86" s="42"/>
      <c r="R86" s="42"/>
      <c r="S86" s="42"/>
      <c r="T86" s="42"/>
      <c r="U86" s="42"/>
      <c r="V86" s="42"/>
      <c r="W86" s="42"/>
      <c r="X86" s="42"/>
    </row>
    <row r="87" spans="1:24" ht="18" customHeight="1">
      <c r="A87" s="42"/>
      <c r="B87" s="23"/>
      <c r="C87" s="15"/>
      <c r="D87" s="282" t="s">
        <v>177</v>
      </c>
      <c r="E87" s="282" t="str">
        <f>E85&amp;"/-40"</f>
        <v>KSUN176HFAN3/-40</v>
      </c>
      <c r="F87" s="285"/>
      <c r="G87" s="169" t="s">
        <v>138</v>
      </c>
      <c r="H87" s="178">
        <v>1546</v>
      </c>
      <c r="I87" s="178">
        <v>2179</v>
      </c>
      <c r="J87" s="178"/>
      <c r="K87" s="167">
        <f>ROUND((H87+I87)*(1-$E$3)+J87*(1-$E$4),0)</f>
        <v>3725</v>
      </c>
      <c r="L87" s="166">
        <f t="shared" si="25"/>
        <v>0</v>
      </c>
      <c r="M87" s="177">
        <f t="shared" si="26"/>
        <v>-2.994791666666663E-2</v>
      </c>
      <c r="N87" s="176">
        <v>3840</v>
      </c>
      <c r="O87" s="46"/>
      <c r="P87" s="46"/>
      <c r="Q87" s="42"/>
      <c r="R87" s="42"/>
      <c r="S87" s="42"/>
      <c r="T87" s="42"/>
      <c r="U87" s="42"/>
      <c r="V87" s="42"/>
      <c r="W87" s="42"/>
      <c r="X87" s="42"/>
    </row>
    <row r="88" spans="1:24" ht="18" customHeight="1">
      <c r="A88" s="42"/>
      <c r="B88" s="23"/>
      <c r="C88" s="15"/>
      <c r="D88" s="13"/>
      <c r="E88" s="13"/>
      <c r="F88" s="13"/>
      <c r="G88" s="13"/>
      <c r="H88" s="14"/>
      <c r="I88" s="14"/>
      <c r="J88" s="14"/>
      <c r="K88" s="66"/>
      <c r="L88" s="66"/>
      <c r="M88" s="66"/>
      <c r="N88" s="38"/>
      <c r="O88" s="46"/>
      <c r="P88" s="46"/>
      <c r="Q88" s="42"/>
      <c r="R88" s="42"/>
      <c r="S88" s="42"/>
      <c r="T88" s="42"/>
      <c r="U88" s="42"/>
      <c r="V88" s="42"/>
      <c r="W88" s="42"/>
      <c r="X88" s="42"/>
    </row>
    <row r="89" spans="1:24" ht="18" customHeight="1">
      <c r="A89" s="42"/>
      <c r="B89" s="23"/>
      <c r="C89" s="15"/>
      <c r="D89" s="282" t="s">
        <v>837</v>
      </c>
      <c r="E89" s="282" t="s">
        <v>829</v>
      </c>
      <c r="F89" s="285"/>
      <c r="G89" s="169" t="s">
        <v>138</v>
      </c>
      <c r="H89" s="178">
        <v>1350</v>
      </c>
      <c r="I89" s="178">
        <v>1450</v>
      </c>
      <c r="J89" s="178"/>
      <c r="K89" s="167">
        <f>ROUND((H89+I89)*(1-$E$3)+J89*(1-$E$4),0)</f>
        <v>2800</v>
      </c>
      <c r="L89" s="166">
        <f t="shared" ref="L89:L90" si="27">ROUND(K89*$E$5,0)</f>
        <v>0</v>
      </c>
      <c r="M89" s="177">
        <f t="shared" ref="M89:M90" si="28">K89/N89-1</f>
        <v>-8.2869308876514891E-2</v>
      </c>
      <c r="N89" s="176">
        <v>3053</v>
      </c>
      <c r="O89" s="46"/>
      <c r="P89" s="46"/>
      <c r="Q89" s="42"/>
      <c r="R89" s="42"/>
      <c r="S89" s="42"/>
      <c r="T89" s="42"/>
      <c r="U89" s="42"/>
      <c r="V89" s="42"/>
      <c r="W89" s="42"/>
      <c r="X89" s="42"/>
    </row>
    <row r="90" spans="1:24" ht="18" customHeight="1">
      <c r="A90" s="42"/>
      <c r="B90" s="23"/>
      <c r="C90" s="15"/>
      <c r="D90" s="282" t="s">
        <v>838</v>
      </c>
      <c r="E90" s="282" t="s">
        <v>830</v>
      </c>
      <c r="F90" s="285"/>
      <c r="G90" s="169" t="s">
        <v>138</v>
      </c>
      <c r="H90" s="178">
        <v>1386</v>
      </c>
      <c r="I90" s="178">
        <v>1650</v>
      </c>
      <c r="J90" s="178"/>
      <c r="K90" s="167">
        <f>ROUND((H90+I90)*(1-$E$3)+J90*(1-$E$4),0)</f>
        <v>3036</v>
      </c>
      <c r="L90" s="166">
        <f t="shared" si="27"/>
        <v>0</v>
      </c>
      <c r="M90" s="177">
        <f t="shared" si="28"/>
        <v>-8.333333333333337E-2</v>
      </c>
      <c r="N90" s="176">
        <v>3312</v>
      </c>
      <c r="O90" s="46"/>
      <c r="P90" s="46"/>
      <c r="Q90" s="42"/>
      <c r="R90" s="42"/>
      <c r="S90" s="42"/>
      <c r="T90" s="42"/>
      <c r="U90" s="42"/>
      <c r="V90" s="42"/>
      <c r="W90" s="42"/>
      <c r="X90" s="42"/>
    </row>
    <row r="91" spans="1:24" ht="18" customHeight="1">
      <c r="A91" s="42"/>
      <c r="B91" s="23"/>
      <c r="C91" s="15"/>
      <c r="D91" s="13"/>
      <c r="E91" s="13"/>
      <c r="F91" s="13"/>
      <c r="G91" s="13"/>
      <c r="H91" s="14"/>
      <c r="I91" s="14"/>
      <c r="J91" s="14"/>
      <c r="K91" s="66"/>
      <c r="L91" s="66"/>
      <c r="M91" s="66"/>
      <c r="N91" s="38"/>
      <c r="O91" s="46"/>
      <c r="P91" s="46"/>
      <c r="Q91" s="42"/>
      <c r="R91" s="42"/>
      <c r="S91" s="42"/>
      <c r="T91" s="42"/>
      <c r="U91" s="42"/>
      <c r="V91" s="42"/>
      <c r="W91" s="42"/>
      <c r="X91" s="42"/>
    </row>
    <row r="92" spans="1:24" ht="18" customHeight="1">
      <c r="A92" s="42"/>
      <c r="B92" s="23"/>
      <c r="C92" s="15"/>
      <c r="D92" s="282" t="s">
        <v>178</v>
      </c>
      <c r="E92" s="282" t="s">
        <v>179</v>
      </c>
      <c r="F92" s="285"/>
      <c r="G92" s="169" t="s">
        <v>138</v>
      </c>
      <c r="H92" s="178">
        <v>2820</v>
      </c>
      <c r="I92" s="178">
        <v>3690</v>
      </c>
      <c r="J92" s="178"/>
      <c r="K92" s="167">
        <f t="shared" ref="K92:K99" si="29">ROUND((H92+I92)*(1-$E$3)+J92*(1-$E$4),0)</f>
        <v>6510</v>
      </c>
      <c r="L92" s="166">
        <f t="shared" ref="L92:L99" si="30">ROUND(K92*$E$5,0)</f>
        <v>0</v>
      </c>
      <c r="M92" s="177">
        <f t="shared" ref="M92:M99" si="31">K92/N92-1</f>
        <v>3.4811635670004781E-2</v>
      </c>
      <c r="N92" s="176">
        <v>6291</v>
      </c>
      <c r="O92" s="46"/>
      <c r="P92" s="46"/>
      <c r="Q92" s="42"/>
      <c r="R92" s="42"/>
      <c r="S92" s="42"/>
      <c r="T92" s="42"/>
      <c r="U92" s="42"/>
      <c r="V92" s="42"/>
      <c r="W92" s="42"/>
      <c r="X92" s="42"/>
    </row>
    <row r="93" spans="1:24" ht="18" customHeight="1">
      <c r="A93" s="42"/>
      <c r="B93" s="23"/>
      <c r="C93" s="15"/>
      <c r="D93" s="282" t="s">
        <v>180</v>
      </c>
      <c r="E93" s="282" t="s">
        <v>181</v>
      </c>
      <c r="F93" s="285"/>
      <c r="G93" s="169" t="s">
        <v>138</v>
      </c>
      <c r="H93" s="178">
        <v>3011</v>
      </c>
      <c r="I93" s="178">
        <v>3940</v>
      </c>
      <c r="J93" s="178"/>
      <c r="K93" s="167">
        <f t="shared" si="29"/>
        <v>6951</v>
      </c>
      <c r="L93" s="166">
        <f t="shared" si="30"/>
        <v>0</v>
      </c>
      <c r="M93" s="177">
        <f t="shared" si="31"/>
        <v>4.1816546762589946E-2</v>
      </c>
      <c r="N93" s="176">
        <v>6672</v>
      </c>
      <c r="O93" s="46"/>
      <c r="P93" s="46"/>
      <c r="Q93" s="42"/>
      <c r="R93" s="42"/>
      <c r="S93" s="42"/>
      <c r="T93" s="42"/>
      <c r="U93" s="42"/>
      <c r="V93" s="42"/>
      <c r="W93" s="42"/>
      <c r="X93" s="42"/>
    </row>
    <row r="94" spans="1:24" ht="18" customHeight="1">
      <c r="A94" s="42"/>
      <c r="B94" s="23"/>
      <c r="C94" s="15"/>
      <c r="D94" s="282" t="s">
        <v>182</v>
      </c>
      <c r="E94" s="282" t="s">
        <v>183</v>
      </c>
      <c r="F94" s="285"/>
      <c r="G94" s="169" t="s">
        <v>138</v>
      </c>
      <c r="H94" s="178">
        <v>5307</v>
      </c>
      <c r="I94" s="178">
        <v>6830</v>
      </c>
      <c r="J94" s="178"/>
      <c r="K94" s="167">
        <f t="shared" si="29"/>
        <v>12137</v>
      </c>
      <c r="L94" s="166">
        <f t="shared" si="30"/>
        <v>0</v>
      </c>
      <c r="M94" s="177">
        <f t="shared" si="31"/>
        <v>3.6464560204952923E-2</v>
      </c>
      <c r="N94" s="176">
        <v>11710</v>
      </c>
      <c r="O94" s="46"/>
      <c r="P94" s="46"/>
      <c r="Q94" s="42"/>
      <c r="R94" s="42"/>
      <c r="S94" s="42"/>
      <c r="T94" s="42"/>
      <c r="U94" s="42"/>
      <c r="V94" s="42"/>
      <c r="W94" s="42"/>
      <c r="X94" s="42"/>
    </row>
    <row r="95" spans="1:24" ht="18" customHeight="1">
      <c r="A95" s="42"/>
      <c r="B95" s="23"/>
      <c r="C95" s="15"/>
      <c r="D95" s="282" t="s">
        <v>184</v>
      </c>
      <c r="E95" s="282" t="s">
        <v>185</v>
      </c>
      <c r="F95" s="285"/>
      <c r="G95" s="169" t="s">
        <v>138</v>
      </c>
      <c r="H95" s="178">
        <v>5650</v>
      </c>
      <c r="I95" s="178">
        <v>7370</v>
      </c>
      <c r="J95" s="178"/>
      <c r="K95" s="167">
        <f t="shared" si="29"/>
        <v>13020</v>
      </c>
      <c r="L95" s="166">
        <f t="shared" si="30"/>
        <v>0</v>
      </c>
      <c r="M95" s="177">
        <f t="shared" si="31"/>
        <v>4.3436448148741702E-2</v>
      </c>
      <c r="N95" s="176">
        <v>12478</v>
      </c>
      <c r="O95" s="46"/>
      <c r="P95" s="46"/>
      <c r="Q95" s="42"/>
      <c r="R95" s="42"/>
      <c r="S95" s="42"/>
      <c r="T95" s="42"/>
      <c r="U95" s="42"/>
      <c r="V95" s="42"/>
      <c r="W95" s="42"/>
      <c r="X95" s="42"/>
    </row>
    <row r="96" spans="1:24" ht="18" customHeight="1">
      <c r="A96" s="42"/>
      <c r="B96" s="23"/>
      <c r="C96" s="15"/>
      <c r="D96" s="282" t="s">
        <v>178</v>
      </c>
      <c r="E96" s="282" t="str">
        <f>E92&amp;"/-40"</f>
        <v>KSUR240HFAN3/-40</v>
      </c>
      <c r="F96" s="285"/>
      <c r="G96" s="169" t="s">
        <v>138</v>
      </c>
      <c r="H96" s="178">
        <v>2820</v>
      </c>
      <c r="I96" s="178">
        <v>4274</v>
      </c>
      <c r="J96" s="178"/>
      <c r="K96" s="167">
        <f t="shared" si="29"/>
        <v>7094</v>
      </c>
      <c r="L96" s="166">
        <f t="shared" si="30"/>
        <v>0</v>
      </c>
      <c r="M96" s="177">
        <f t="shared" si="31"/>
        <v>3.1854545454545358E-2</v>
      </c>
      <c r="N96" s="176">
        <v>6875</v>
      </c>
      <c r="O96" s="46"/>
      <c r="P96" s="46"/>
      <c r="Q96" s="42"/>
      <c r="R96" s="42"/>
      <c r="S96" s="42"/>
      <c r="T96" s="42"/>
      <c r="U96" s="42"/>
      <c r="V96" s="42"/>
      <c r="W96" s="42"/>
      <c r="X96" s="42"/>
    </row>
    <row r="97" spans="1:24" ht="18" customHeight="1">
      <c r="A97" s="42"/>
      <c r="B97" s="23"/>
      <c r="C97" s="15"/>
      <c r="D97" s="282" t="s">
        <v>180</v>
      </c>
      <c r="E97" s="282" t="str">
        <f t="shared" ref="E97:E99" si="32">E93&amp;"/-40"</f>
        <v>KSUR280HFAN3/-40</v>
      </c>
      <c r="F97" s="285"/>
      <c r="G97" s="169" t="s">
        <v>138</v>
      </c>
      <c r="H97" s="178">
        <v>3011</v>
      </c>
      <c r="I97" s="178">
        <v>4627</v>
      </c>
      <c r="J97" s="178"/>
      <c r="K97" s="167">
        <f t="shared" si="29"/>
        <v>7638</v>
      </c>
      <c r="L97" s="166">
        <f t="shared" si="30"/>
        <v>0</v>
      </c>
      <c r="M97" s="177">
        <f t="shared" si="31"/>
        <v>3.7912759885853964E-2</v>
      </c>
      <c r="N97" s="176">
        <v>7359</v>
      </c>
      <c r="O97" s="46"/>
      <c r="P97" s="46"/>
      <c r="Q97" s="42"/>
      <c r="R97" s="42"/>
      <c r="S97" s="42"/>
      <c r="T97" s="42"/>
      <c r="U97" s="42"/>
      <c r="V97" s="42"/>
      <c r="W97" s="42"/>
      <c r="X97" s="42"/>
    </row>
    <row r="98" spans="1:24" ht="18" customHeight="1">
      <c r="A98" s="42"/>
      <c r="B98" s="23"/>
      <c r="C98" s="15"/>
      <c r="D98" s="282" t="s">
        <v>182</v>
      </c>
      <c r="E98" s="282" t="str">
        <f t="shared" si="32"/>
        <v>KSUR440HFAN3/-40</v>
      </c>
      <c r="F98" s="285"/>
      <c r="G98" s="169" t="s">
        <v>138</v>
      </c>
      <c r="H98" s="178">
        <v>5307</v>
      </c>
      <c r="I98" s="178">
        <v>7410</v>
      </c>
      <c r="J98" s="178"/>
      <c r="K98" s="167">
        <f t="shared" si="29"/>
        <v>12717</v>
      </c>
      <c r="L98" s="166">
        <f t="shared" si="30"/>
        <v>0</v>
      </c>
      <c r="M98" s="177">
        <f t="shared" si="31"/>
        <v>3.4743694060211494E-2</v>
      </c>
      <c r="N98" s="176">
        <v>12290</v>
      </c>
      <c r="O98" s="46"/>
      <c r="P98" s="46"/>
      <c r="Q98" s="42"/>
      <c r="R98" s="42"/>
      <c r="S98" s="42"/>
      <c r="T98" s="42"/>
      <c r="U98" s="42"/>
      <c r="V98" s="42"/>
      <c r="W98" s="42"/>
      <c r="X98" s="42"/>
    </row>
    <row r="99" spans="1:24" ht="18" customHeight="1">
      <c r="A99" s="42"/>
      <c r="B99" s="23"/>
      <c r="C99" s="15"/>
      <c r="D99" s="282" t="s">
        <v>184</v>
      </c>
      <c r="E99" s="282" t="str">
        <f t="shared" si="32"/>
        <v>KSUR560HFAN3/-40</v>
      </c>
      <c r="F99" s="285"/>
      <c r="G99" s="169" t="s">
        <v>138</v>
      </c>
      <c r="H99" s="178">
        <v>5650</v>
      </c>
      <c r="I99" s="178">
        <v>7919</v>
      </c>
      <c r="J99" s="178"/>
      <c r="K99" s="167">
        <f t="shared" si="29"/>
        <v>13569</v>
      </c>
      <c r="L99" s="166">
        <f t="shared" si="30"/>
        <v>0</v>
      </c>
      <c r="M99" s="177">
        <f t="shared" si="31"/>
        <v>4.160589544791593E-2</v>
      </c>
      <c r="N99" s="176">
        <v>13027</v>
      </c>
      <c r="O99" s="46"/>
      <c r="P99" s="46"/>
      <c r="Q99" s="42"/>
      <c r="R99" s="42"/>
      <c r="S99" s="42"/>
      <c r="T99" s="42"/>
      <c r="U99" s="42"/>
      <c r="V99" s="42"/>
      <c r="W99" s="42"/>
      <c r="X99" s="42"/>
    </row>
    <row r="100" spans="1:24" ht="18" customHeight="1">
      <c r="A100" s="42"/>
      <c r="B100" s="23"/>
      <c r="C100" s="15"/>
      <c r="D100" s="13"/>
      <c r="E100" s="13"/>
      <c r="F100" s="13"/>
      <c r="G100" s="13"/>
      <c r="H100" s="14"/>
      <c r="I100" s="14"/>
      <c r="J100" s="14"/>
      <c r="K100" s="66"/>
      <c r="L100" s="66"/>
      <c r="M100" s="66"/>
      <c r="N100" s="38"/>
      <c r="O100" s="46"/>
      <c r="P100" s="46"/>
      <c r="Q100" s="42"/>
      <c r="R100" s="42"/>
      <c r="S100" s="42"/>
      <c r="T100" s="42"/>
      <c r="U100" s="42"/>
      <c r="V100" s="42"/>
      <c r="W100" s="42"/>
      <c r="X100" s="42"/>
    </row>
    <row r="101" spans="1:24" ht="18" customHeight="1">
      <c r="A101" s="42"/>
      <c r="B101" s="23"/>
      <c r="C101" s="15"/>
      <c r="D101" s="13"/>
      <c r="E101" s="13"/>
      <c r="F101" s="13"/>
      <c r="G101" s="13"/>
      <c r="H101" s="14"/>
      <c r="I101" s="14"/>
      <c r="J101" s="14"/>
      <c r="K101" s="66"/>
      <c r="L101" s="66"/>
      <c r="M101" s="66"/>
      <c r="N101" s="38"/>
      <c r="O101" s="46"/>
      <c r="P101" s="46"/>
      <c r="Q101" s="42"/>
      <c r="R101" s="42"/>
      <c r="S101" s="42"/>
      <c r="T101" s="42"/>
      <c r="U101" s="42"/>
      <c r="V101" s="42"/>
      <c r="W101" s="42"/>
      <c r="X101" s="42"/>
    </row>
    <row r="102" spans="1:24" ht="18" customHeight="1">
      <c r="A102" s="42"/>
      <c r="B102" s="274" t="s">
        <v>186</v>
      </c>
      <c r="C102" s="275"/>
      <c r="D102" s="276"/>
      <c r="E102" s="277"/>
      <c r="F102" s="277"/>
      <c r="G102" s="278"/>
      <c r="H102" s="279"/>
      <c r="I102" s="279"/>
      <c r="J102" s="279"/>
      <c r="K102" s="280"/>
      <c r="L102" s="280"/>
      <c r="M102" s="280"/>
      <c r="N102" s="281"/>
      <c r="O102" s="46"/>
      <c r="P102" s="46"/>
      <c r="Q102" s="42"/>
      <c r="R102" s="42"/>
      <c r="S102" s="42"/>
      <c r="T102" s="42"/>
      <c r="U102" s="42"/>
      <c r="V102" s="42"/>
      <c r="W102" s="42"/>
      <c r="X102" s="42"/>
    </row>
    <row r="103" spans="1:24" ht="18" customHeight="1">
      <c r="A103" s="42"/>
      <c r="B103" s="31"/>
      <c r="C103" s="133"/>
      <c r="D103" s="13"/>
      <c r="E103" s="13"/>
      <c r="F103" s="13"/>
      <c r="G103" s="13"/>
      <c r="H103" s="14"/>
      <c r="I103" s="14"/>
      <c r="J103" s="14"/>
      <c r="K103" s="66"/>
      <c r="L103" s="66"/>
      <c r="M103" s="66"/>
      <c r="N103" s="38"/>
      <c r="O103" s="46"/>
      <c r="P103" s="46"/>
      <c r="Q103" s="42"/>
      <c r="R103" s="42"/>
      <c r="S103" s="42"/>
      <c r="T103" s="42"/>
      <c r="U103" s="42"/>
      <c r="V103" s="42"/>
      <c r="W103" s="42"/>
      <c r="X103" s="42"/>
    </row>
    <row r="104" spans="1:24" ht="18" customHeight="1">
      <c r="A104" s="42"/>
      <c r="B104" s="23"/>
      <c r="C104" s="15"/>
      <c r="D104" s="282" t="s">
        <v>187</v>
      </c>
      <c r="E104" s="282" t="s">
        <v>155</v>
      </c>
      <c r="F104" s="285"/>
      <c r="G104" s="169" t="s">
        <v>138</v>
      </c>
      <c r="H104" s="178">
        <v>997</v>
      </c>
      <c r="I104" s="178">
        <v>935</v>
      </c>
      <c r="J104" s="178"/>
      <c r="K104" s="167">
        <f>ROUND((H104+I104)*(1-$E$3)+J104*(1-$E$4),0)</f>
        <v>1932</v>
      </c>
      <c r="L104" s="166">
        <f t="shared" ref="L104:L107" si="33">ROUND(K104*$E$5,0)</f>
        <v>0</v>
      </c>
      <c r="M104" s="177">
        <f t="shared" ref="M104:M106" si="34">K104/N104-1</f>
        <v>0.17304189435336981</v>
      </c>
      <c r="N104" s="176">
        <v>1647</v>
      </c>
      <c r="O104" s="230"/>
      <c r="P104" s="230"/>
      <c r="Q104" s="42"/>
      <c r="R104" s="42"/>
      <c r="S104" s="42"/>
      <c r="T104" s="42"/>
      <c r="U104" s="42"/>
      <c r="V104" s="42"/>
      <c r="W104" s="42"/>
      <c r="X104" s="42"/>
    </row>
    <row r="105" spans="1:24" ht="18" customHeight="1">
      <c r="A105" s="42"/>
      <c r="B105" s="23"/>
      <c r="C105" s="15" t="s">
        <v>912</v>
      </c>
      <c r="D105" s="282" t="s">
        <v>910</v>
      </c>
      <c r="E105" s="282" t="s">
        <v>911</v>
      </c>
      <c r="F105" s="285"/>
      <c r="G105" s="169" t="s">
        <v>138</v>
      </c>
      <c r="H105" s="178">
        <v>622</v>
      </c>
      <c r="I105" s="178">
        <v>1310</v>
      </c>
      <c r="J105" s="178"/>
      <c r="K105" s="167">
        <f t="shared" ref="K105:K110" si="35">ROUND((H105+I105)*(1-$E$3)+J105*(1-$E$4),0)</f>
        <v>1932</v>
      </c>
      <c r="L105" s="166">
        <f t="shared" si="33"/>
        <v>0</v>
      </c>
      <c r="M105" s="177"/>
      <c r="N105" s="176"/>
      <c r="O105" s="230"/>
      <c r="P105" s="230"/>
      <c r="Q105" s="42"/>
      <c r="R105" s="42"/>
      <c r="S105" s="42"/>
      <c r="T105" s="42"/>
      <c r="U105" s="42"/>
      <c r="V105" s="42"/>
      <c r="W105" s="42"/>
      <c r="X105" s="42"/>
    </row>
    <row r="106" spans="1:24" ht="18" customHeight="1">
      <c r="A106" s="42"/>
      <c r="B106" s="23"/>
      <c r="C106" s="15"/>
      <c r="D106" s="282" t="s">
        <v>188</v>
      </c>
      <c r="E106" s="282" t="s">
        <v>189</v>
      </c>
      <c r="F106" s="285"/>
      <c r="G106" s="169" t="s">
        <v>138</v>
      </c>
      <c r="H106" s="178">
        <v>1395</v>
      </c>
      <c r="I106" s="178">
        <v>2014</v>
      </c>
      <c r="J106" s="178"/>
      <c r="K106" s="167">
        <f t="shared" si="35"/>
        <v>3409</v>
      </c>
      <c r="L106" s="166">
        <f t="shared" si="33"/>
        <v>0</v>
      </c>
      <c r="M106" s="177">
        <f t="shared" si="34"/>
        <v>0.15441923467660001</v>
      </c>
      <c r="N106" s="176">
        <v>2953</v>
      </c>
      <c r="O106" s="230"/>
      <c r="P106" s="230"/>
      <c r="Q106" s="42"/>
      <c r="R106" s="42"/>
      <c r="S106" s="42"/>
      <c r="T106" s="42"/>
      <c r="U106" s="42"/>
      <c r="V106" s="42"/>
      <c r="W106" s="42"/>
      <c r="X106" s="42"/>
    </row>
    <row r="107" spans="1:24" ht="18" customHeight="1">
      <c r="A107" s="42"/>
      <c r="B107" s="23"/>
      <c r="C107" s="15" t="s">
        <v>912</v>
      </c>
      <c r="D107" s="282" t="s">
        <v>913</v>
      </c>
      <c r="E107" s="282" t="s">
        <v>160</v>
      </c>
      <c r="F107" s="285"/>
      <c r="G107" s="169" t="s">
        <v>138</v>
      </c>
      <c r="H107" s="178">
        <v>1959</v>
      </c>
      <c r="I107" s="178">
        <v>1450</v>
      </c>
      <c r="J107" s="178"/>
      <c r="K107" s="167">
        <f t="shared" ref="K107" si="36">ROUND((H107+I107)*(1-$E$3)+J107*(1-$E$4),0)</f>
        <v>3409</v>
      </c>
      <c r="L107" s="166">
        <f t="shared" si="33"/>
        <v>0</v>
      </c>
      <c r="M107" s="177"/>
      <c r="N107" s="176"/>
      <c r="O107" s="230"/>
      <c r="P107" s="230"/>
      <c r="Q107" s="42"/>
      <c r="R107" s="42"/>
      <c r="S107" s="42"/>
      <c r="T107" s="42"/>
      <c r="U107" s="42"/>
      <c r="V107" s="42"/>
      <c r="W107" s="42"/>
      <c r="X107" s="42"/>
    </row>
    <row r="108" spans="1:24" ht="18" customHeight="1">
      <c r="A108" s="42"/>
      <c r="B108" s="23"/>
      <c r="C108" s="15"/>
      <c r="D108" s="13"/>
      <c r="E108" s="13"/>
      <c r="F108" s="13"/>
      <c r="G108" s="13"/>
      <c r="H108" s="14"/>
      <c r="I108" s="14"/>
      <c r="J108" s="14"/>
      <c r="K108" s="66"/>
      <c r="L108" s="66"/>
      <c r="M108" s="66"/>
      <c r="N108" s="38"/>
      <c r="O108" s="46"/>
      <c r="P108" s="46"/>
      <c r="Q108" s="42"/>
      <c r="R108" s="42"/>
      <c r="S108" s="42"/>
      <c r="T108" s="42"/>
      <c r="U108" s="42"/>
      <c r="V108" s="42"/>
      <c r="W108" s="42"/>
      <c r="X108" s="42"/>
    </row>
    <row r="109" spans="1:24" ht="18" customHeight="1">
      <c r="A109" s="42"/>
      <c r="B109" s="23"/>
      <c r="C109" s="15"/>
      <c r="D109" s="282" t="s">
        <v>187</v>
      </c>
      <c r="E109" s="283" t="str">
        <f>E104&amp;"/-40"</f>
        <v>KSUT70HFAN1/-40</v>
      </c>
      <c r="F109" s="285"/>
      <c r="G109" s="169" t="s">
        <v>138</v>
      </c>
      <c r="H109" s="178">
        <v>997</v>
      </c>
      <c r="I109" s="178">
        <v>1284</v>
      </c>
      <c r="J109" s="178"/>
      <c r="K109" s="167">
        <f t="shared" si="35"/>
        <v>2281</v>
      </c>
      <c r="L109" s="166">
        <f t="shared" ref="L109:L110" si="37">ROUND(K109*$E$5,0)</f>
        <v>0</v>
      </c>
      <c r="M109" s="177">
        <f t="shared" ref="M109:M110" si="38">K109/N109-1</f>
        <v>0.14278557114228452</v>
      </c>
      <c r="N109" s="176">
        <v>1996</v>
      </c>
      <c r="O109" s="46"/>
      <c r="P109" s="46"/>
      <c r="Q109" s="42"/>
      <c r="R109" s="42"/>
      <c r="S109" s="42"/>
      <c r="T109" s="42"/>
      <c r="U109" s="42"/>
      <c r="V109" s="42"/>
      <c r="W109" s="42"/>
      <c r="X109" s="42"/>
    </row>
    <row r="110" spans="1:24" ht="18" customHeight="1">
      <c r="A110" s="42"/>
      <c r="B110" s="23"/>
      <c r="C110" s="15"/>
      <c r="D110" s="282" t="s">
        <v>188</v>
      </c>
      <c r="E110" s="283" t="str">
        <f>E106&amp;"/-40"</f>
        <v>KSRV140HFAN3/-40</v>
      </c>
      <c r="F110" s="285"/>
      <c r="G110" s="169" t="s">
        <v>138</v>
      </c>
      <c r="H110" s="178">
        <v>1395</v>
      </c>
      <c r="I110" s="178">
        <v>2543</v>
      </c>
      <c r="J110" s="178"/>
      <c r="K110" s="167">
        <f t="shared" si="35"/>
        <v>3938</v>
      </c>
      <c r="L110" s="166">
        <f t="shared" si="37"/>
        <v>0</v>
      </c>
      <c r="M110" s="177">
        <f t="shared" si="38"/>
        <v>0.13095921883974726</v>
      </c>
      <c r="N110" s="176">
        <v>3482</v>
      </c>
      <c r="O110" s="46"/>
      <c r="P110" s="46"/>
      <c r="Q110" s="42"/>
      <c r="R110" s="42"/>
      <c r="S110" s="42"/>
      <c r="T110" s="42"/>
      <c r="U110" s="42"/>
      <c r="V110" s="42"/>
      <c r="W110" s="42"/>
      <c r="X110" s="42"/>
    </row>
    <row r="111" spans="1:24" ht="18" customHeight="1">
      <c r="A111" s="42"/>
      <c r="B111" s="23"/>
      <c r="C111" s="15"/>
      <c r="D111" s="79"/>
      <c r="E111" s="80"/>
      <c r="F111" s="80"/>
      <c r="G111" s="53"/>
      <c r="H111" s="87"/>
      <c r="I111" s="87"/>
      <c r="J111" s="87"/>
      <c r="K111" s="88"/>
      <c r="L111" s="88"/>
      <c r="M111" s="88"/>
      <c r="N111" s="35"/>
      <c r="O111" s="46"/>
      <c r="P111" s="46"/>
      <c r="Q111" s="42"/>
      <c r="R111" s="42"/>
      <c r="S111" s="42"/>
      <c r="T111" s="42"/>
      <c r="U111" s="42"/>
      <c r="V111" s="42"/>
      <c r="W111" s="42"/>
      <c r="X111" s="42"/>
    </row>
    <row r="112" spans="1:24" ht="18" customHeight="1">
      <c r="A112" s="42"/>
      <c r="B112" s="274" t="s">
        <v>533</v>
      </c>
      <c r="C112" s="275"/>
      <c r="D112" s="276"/>
      <c r="E112" s="277"/>
      <c r="F112" s="277"/>
      <c r="G112" s="278"/>
      <c r="H112" s="279"/>
      <c r="I112" s="279"/>
      <c r="J112" s="279"/>
      <c r="K112" s="280"/>
      <c r="L112" s="280"/>
      <c r="M112" s="280"/>
      <c r="N112" s="281"/>
      <c r="O112" s="46"/>
      <c r="P112" s="46"/>
      <c r="Q112" s="42"/>
      <c r="R112" s="42"/>
      <c r="S112" s="42"/>
      <c r="T112" s="42"/>
      <c r="U112" s="42"/>
      <c r="V112" s="42"/>
      <c r="W112" s="42"/>
      <c r="X112" s="42"/>
    </row>
    <row r="113" spans="1:24" ht="18" customHeight="1">
      <c r="A113" s="42"/>
      <c r="B113" s="224" t="s">
        <v>517</v>
      </c>
      <c r="C113" s="133"/>
      <c r="D113" s="13"/>
      <c r="E113" s="13"/>
      <c r="F113" s="13"/>
      <c r="G113" s="13"/>
      <c r="H113" s="13"/>
      <c r="I113" s="13"/>
      <c r="J113" s="14"/>
      <c r="K113" s="66"/>
      <c r="L113" s="66"/>
      <c r="M113" s="66"/>
      <c r="N113" s="38"/>
      <c r="O113" s="46"/>
      <c r="P113" s="46"/>
      <c r="Q113" s="42"/>
      <c r="R113" s="42"/>
      <c r="S113" s="42"/>
      <c r="T113" s="42"/>
      <c r="U113" s="42"/>
      <c r="V113" s="42"/>
      <c r="W113" s="42"/>
      <c r="X113" s="42"/>
    </row>
    <row r="114" spans="1:24" ht="24" customHeight="1">
      <c r="A114" s="42"/>
      <c r="B114" s="23"/>
      <c r="C114" s="15"/>
      <c r="D114" s="8"/>
      <c r="E114" s="8"/>
      <c r="F114" s="266" t="s">
        <v>754</v>
      </c>
      <c r="G114" s="207" t="s">
        <v>143</v>
      </c>
      <c r="H114" s="8"/>
      <c r="I114" s="8"/>
      <c r="J114" s="174" t="s">
        <v>755</v>
      </c>
      <c r="K114" s="174" t="s">
        <v>756</v>
      </c>
      <c r="L114" s="174"/>
      <c r="M114" s="174"/>
      <c r="N114" s="174" t="s">
        <v>757</v>
      </c>
      <c r="O114" s="46"/>
      <c r="P114" s="46"/>
      <c r="Q114" s="42"/>
      <c r="R114" s="42"/>
      <c r="S114" s="42"/>
      <c r="T114" s="42"/>
      <c r="U114" s="42"/>
      <c r="V114" s="42"/>
      <c r="W114" s="42"/>
      <c r="X114" s="42"/>
    </row>
    <row r="115" spans="1:24" ht="18" customHeight="1">
      <c r="A115" s="42"/>
      <c r="B115" s="31"/>
      <c r="C115" s="133"/>
      <c r="D115" s="13"/>
      <c r="E115" s="13"/>
      <c r="F115" s="1"/>
      <c r="G115" s="13"/>
      <c r="H115" s="13"/>
      <c r="I115" s="13"/>
      <c r="J115" s="14"/>
      <c r="K115" s="66"/>
      <c r="L115" s="66"/>
      <c r="M115" s="66"/>
      <c r="N115" s="38"/>
      <c r="O115" s="46"/>
      <c r="P115" s="46"/>
      <c r="Q115" s="42"/>
      <c r="R115" s="42"/>
      <c r="S115" s="42"/>
      <c r="T115" s="42"/>
      <c r="U115" s="42"/>
      <c r="V115" s="42"/>
      <c r="W115" s="42"/>
      <c r="X115" s="42"/>
    </row>
    <row r="116" spans="1:24" ht="18" customHeight="1">
      <c r="A116" s="42"/>
      <c r="B116" s="286" t="s">
        <v>526</v>
      </c>
      <c r="C116" s="133"/>
      <c r="D116" s="13"/>
      <c r="E116" s="13"/>
      <c r="F116" s="282" t="s">
        <v>190</v>
      </c>
      <c r="G116" s="169" t="s">
        <v>140</v>
      </c>
      <c r="H116" s="13"/>
      <c r="I116" s="13"/>
      <c r="J116" s="219">
        <v>35</v>
      </c>
      <c r="K116" s="167">
        <f>ROUND(J116*(1-$E$4),0)</f>
        <v>35</v>
      </c>
      <c r="L116" s="166">
        <f t="shared" ref="L116:L118" si="39">ROUND(K116*$E$5,0)</f>
        <v>0</v>
      </c>
      <c r="M116" s="167"/>
      <c r="N116" s="223"/>
      <c r="O116" s="46"/>
      <c r="P116" s="46"/>
      <c r="Q116" s="42"/>
      <c r="R116" s="42"/>
      <c r="S116" s="42"/>
      <c r="T116" s="42"/>
      <c r="U116" s="42"/>
      <c r="V116" s="42"/>
      <c r="W116" s="42"/>
      <c r="X116" s="42"/>
    </row>
    <row r="117" spans="1:24" ht="18" customHeight="1">
      <c r="A117" s="42"/>
      <c r="B117" s="286" t="s">
        <v>527</v>
      </c>
      <c r="C117" s="133"/>
      <c r="D117" s="13"/>
      <c r="E117" s="13"/>
      <c r="F117" s="282" t="s">
        <v>191</v>
      </c>
      <c r="G117" s="169" t="s">
        <v>140</v>
      </c>
      <c r="H117" s="13"/>
      <c r="I117" s="13"/>
      <c r="J117" s="219">
        <v>31</v>
      </c>
      <c r="K117" s="167">
        <f>ROUND(J117*(1-$E$4),0)</f>
        <v>31</v>
      </c>
      <c r="L117" s="166">
        <f t="shared" si="39"/>
        <v>0</v>
      </c>
      <c r="M117" s="167"/>
      <c r="N117" s="223"/>
      <c r="O117" s="46"/>
      <c r="P117" s="46"/>
      <c r="Q117" s="42"/>
      <c r="R117" s="42"/>
      <c r="S117" s="42"/>
      <c r="T117" s="42"/>
      <c r="U117" s="42"/>
      <c r="V117" s="42"/>
      <c r="W117" s="42"/>
      <c r="X117" s="42"/>
    </row>
    <row r="118" spans="1:24" ht="18" customHeight="1">
      <c r="A118" s="42"/>
      <c r="B118" s="286" t="s">
        <v>528</v>
      </c>
      <c r="C118" s="133"/>
      <c r="D118" s="13"/>
      <c r="E118" s="13"/>
      <c r="F118" s="282" t="s">
        <v>192</v>
      </c>
      <c r="G118" s="169" t="s">
        <v>140</v>
      </c>
      <c r="H118" s="13"/>
      <c r="I118" s="13"/>
      <c r="J118" s="219">
        <v>62</v>
      </c>
      <c r="K118" s="167">
        <f>ROUND(J118*(1-$E$4),0)</f>
        <v>62</v>
      </c>
      <c r="L118" s="166">
        <f t="shared" si="39"/>
        <v>0</v>
      </c>
      <c r="M118" s="167"/>
      <c r="N118" s="223"/>
      <c r="O118" s="46"/>
      <c r="P118" s="46"/>
      <c r="Q118" s="42"/>
      <c r="R118" s="42"/>
      <c r="S118" s="42"/>
      <c r="T118" s="42"/>
      <c r="U118" s="42"/>
      <c r="V118" s="42"/>
      <c r="W118" s="42"/>
      <c r="X118" s="42"/>
    </row>
    <row r="119" spans="1:24" ht="18" customHeight="1">
      <c r="A119" s="42"/>
      <c r="B119" s="31"/>
      <c r="C119" s="133"/>
      <c r="D119" s="13"/>
      <c r="E119" s="13"/>
      <c r="F119" s="1"/>
      <c r="G119" s="13"/>
      <c r="H119" s="13"/>
      <c r="I119" s="13"/>
      <c r="J119" s="13"/>
      <c r="K119" s="66"/>
      <c r="L119" s="66"/>
      <c r="M119" s="66"/>
      <c r="N119" s="38"/>
      <c r="O119" s="46"/>
      <c r="P119" s="46"/>
      <c r="Q119" s="42"/>
      <c r="R119" s="42"/>
      <c r="S119" s="42"/>
      <c r="T119" s="42"/>
      <c r="U119" s="42"/>
      <c r="V119" s="42"/>
      <c r="W119" s="42"/>
      <c r="X119" s="42"/>
    </row>
    <row r="120" spans="1:24" ht="18" customHeight="1">
      <c r="A120" s="42"/>
      <c r="B120" s="286" t="s">
        <v>529</v>
      </c>
      <c r="C120" s="231"/>
      <c r="D120" s="13"/>
      <c r="E120" s="13"/>
      <c r="F120" s="282" t="s">
        <v>193</v>
      </c>
      <c r="G120" s="169" t="s">
        <v>140</v>
      </c>
      <c r="H120" s="13"/>
      <c r="I120" s="13"/>
      <c r="J120" s="219">
        <v>32</v>
      </c>
      <c r="K120" s="167">
        <f>ROUND(J120*(1-$E$4),0)</f>
        <v>32</v>
      </c>
      <c r="L120" s="166">
        <f t="shared" ref="L120" si="40">ROUND(K120*$E$5,0)</f>
        <v>0</v>
      </c>
      <c r="M120" s="167"/>
      <c r="N120" s="223"/>
      <c r="O120" s="46"/>
      <c r="P120" s="46"/>
      <c r="Q120" s="42"/>
      <c r="R120" s="42"/>
      <c r="S120" s="42"/>
      <c r="T120" s="42"/>
      <c r="U120" s="42"/>
      <c r="V120" s="42"/>
      <c r="W120" s="42"/>
      <c r="X120" s="42"/>
    </row>
    <row r="121" spans="1:24" ht="18" customHeight="1">
      <c r="A121" s="42"/>
      <c r="B121" s="149"/>
      <c r="C121" s="163"/>
      <c r="D121" s="232"/>
      <c r="E121" s="215"/>
      <c r="F121" s="215"/>
      <c r="G121" s="215"/>
      <c r="H121" s="215"/>
      <c r="I121" s="217"/>
      <c r="J121" s="217"/>
      <c r="K121" s="152"/>
      <c r="L121" s="152"/>
      <c r="M121" s="152"/>
      <c r="N121" s="153"/>
      <c r="O121" s="46"/>
      <c r="P121" s="46"/>
      <c r="Q121" s="42"/>
      <c r="R121" s="42"/>
      <c r="S121" s="42"/>
      <c r="T121" s="42"/>
      <c r="U121" s="42"/>
      <c r="V121" s="42"/>
      <c r="W121" s="42"/>
      <c r="X121" s="42"/>
    </row>
    <row r="122" spans="1:24">
      <c r="A122" s="42"/>
      <c r="B122" s="42"/>
      <c r="C122" s="42"/>
      <c r="D122" s="43"/>
      <c r="E122" s="42"/>
      <c r="F122" s="42"/>
      <c r="G122" s="42"/>
      <c r="H122" s="44"/>
      <c r="I122" s="44"/>
      <c r="J122" s="44"/>
      <c r="K122" s="45"/>
      <c r="L122" s="45"/>
      <c r="M122" s="45"/>
      <c r="N122" s="45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ht="18" customHeight="1">
      <c r="A123" s="42"/>
      <c r="B123" s="42"/>
      <c r="C123" s="42"/>
      <c r="D123" s="43"/>
      <c r="E123" s="42"/>
      <c r="F123" s="42"/>
      <c r="G123" s="42"/>
      <c r="H123" s="44"/>
      <c r="I123" s="44"/>
      <c r="J123" s="44"/>
      <c r="K123" s="45"/>
      <c r="L123" s="45"/>
      <c r="M123" s="45"/>
      <c r="N123" s="45"/>
      <c r="O123" s="42"/>
      <c r="P123" s="42"/>
      <c r="Q123" s="42"/>
      <c r="R123" s="42"/>
      <c r="S123" s="42"/>
      <c r="T123" s="42"/>
      <c r="U123" s="42"/>
      <c r="V123" s="42"/>
      <c r="W123" s="42"/>
      <c r="X123" s="42"/>
    </row>
    <row r="124" spans="1:24" ht="18" customHeight="1">
      <c r="A124" s="42"/>
      <c r="B124" s="42"/>
      <c r="C124" s="42"/>
      <c r="D124" s="43"/>
      <c r="E124" s="42"/>
      <c r="F124" s="42"/>
      <c r="G124" s="42"/>
      <c r="H124" s="44"/>
      <c r="I124" s="44"/>
      <c r="J124" s="44"/>
      <c r="K124" s="45"/>
      <c r="L124" s="45"/>
      <c r="M124" s="45"/>
      <c r="N124" s="45"/>
      <c r="O124" s="42"/>
      <c r="P124" s="42"/>
      <c r="Q124" s="42"/>
      <c r="R124" s="42"/>
      <c r="S124" s="42"/>
      <c r="T124" s="42"/>
      <c r="U124" s="42"/>
      <c r="V124" s="42"/>
      <c r="W124" s="42"/>
      <c r="X124" s="42"/>
    </row>
    <row r="125" spans="1:24" ht="18" customHeight="1">
      <c r="A125" s="42"/>
      <c r="B125" s="42"/>
      <c r="C125" s="42"/>
      <c r="D125" s="43"/>
      <c r="E125" s="42"/>
      <c r="F125" s="42"/>
      <c r="G125" s="42"/>
      <c r="H125" s="44"/>
      <c r="I125" s="44"/>
      <c r="J125" s="44"/>
      <c r="K125" s="45"/>
      <c r="L125" s="45"/>
      <c r="M125" s="45"/>
      <c r="N125" s="45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ht="18" customHeight="1">
      <c r="A126" s="42"/>
      <c r="B126" s="42"/>
      <c r="C126" s="42"/>
      <c r="D126" s="43"/>
      <c r="E126" s="42"/>
      <c r="F126" s="42"/>
      <c r="G126" s="42"/>
      <c r="H126" s="44"/>
      <c r="I126" s="44"/>
      <c r="J126" s="44"/>
      <c r="K126" s="45"/>
      <c r="L126" s="45"/>
      <c r="M126" s="45"/>
      <c r="N126" s="45"/>
      <c r="O126" s="42"/>
      <c r="P126" s="42"/>
      <c r="Q126" s="42"/>
      <c r="R126" s="42"/>
      <c r="S126" s="42"/>
      <c r="T126" s="42"/>
      <c r="U126" s="42"/>
      <c r="V126" s="42"/>
      <c r="W126" s="42"/>
      <c r="X126" s="42"/>
    </row>
    <row r="127" spans="1:24" ht="18" customHeight="1">
      <c r="A127" s="42"/>
      <c r="B127" s="42"/>
      <c r="C127" s="42"/>
      <c r="D127" s="43"/>
      <c r="E127" s="42"/>
      <c r="F127" s="42"/>
      <c r="G127" s="42"/>
      <c r="H127" s="44"/>
      <c r="I127" s="44"/>
      <c r="J127" s="44"/>
      <c r="K127" s="45"/>
      <c r="L127" s="45"/>
      <c r="M127" s="45"/>
      <c r="N127" s="45"/>
      <c r="O127" s="42"/>
      <c r="P127" s="42"/>
      <c r="Q127" s="42"/>
      <c r="R127" s="42"/>
      <c r="S127" s="42"/>
      <c r="T127" s="42"/>
      <c r="U127" s="42"/>
      <c r="V127" s="42"/>
      <c r="W127" s="42"/>
      <c r="X127" s="42"/>
    </row>
    <row r="128" spans="1:24" ht="18" customHeight="1">
      <c r="A128" s="42"/>
      <c r="B128" s="42"/>
      <c r="C128" s="42"/>
      <c r="D128" s="43"/>
      <c r="E128" s="42"/>
      <c r="F128" s="42"/>
      <c r="G128" s="42"/>
      <c r="H128" s="44"/>
      <c r="I128" s="44"/>
      <c r="J128" s="44"/>
      <c r="K128" s="45"/>
      <c r="L128" s="45"/>
      <c r="M128" s="45"/>
      <c r="N128" s="45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ht="18" customHeight="1">
      <c r="A129" s="42"/>
      <c r="B129" s="42"/>
      <c r="C129" s="42"/>
      <c r="D129" s="43"/>
      <c r="E129" s="42"/>
      <c r="F129" s="42"/>
      <c r="G129" s="42"/>
      <c r="H129" s="44"/>
      <c r="I129" s="44"/>
      <c r="J129" s="44"/>
      <c r="K129" s="45"/>
      <c r="L129" s="45"/>
      <c r="M129" s="45"/>
      <c r="N129" s="45"/>
      <c r="O129" s="42"/>
      <c r="P129" s="42"/>
      <c r="Q129" s="42"/>
      <c r="R129" s="42"/>
      <c r="S129" s="42"/>
      <c r="T129" s="42"/>
      <c r="U129" s="42"/>
      <c r="V129" s="42"/>
      <c r="W129" s="42"/>
      <c r="X129" s="42"/>
    </row>
    <row r="130" spans="1:24" ht="18" customHeight="1">
      <c r="A130" s="42"/>
      <c r="B130" s="42"/>
      <c r="C130" s="42"/>
      <c r="D130" s="43"/>
      <c r="E130" s="42"/>
      <c r="F130" s="42"/>
      <c r="G130" s="42"/>
      <c r="H130" s="44"/>
      <c r="I130" s="44"/>
      <c r="J130" s="44"/>
      <c r="K130" s="45"/>
      <c r="L130" s="45"/>
      <c r="M130" s="45"/>
      <c r="N130" s="45"/>
      <c r="O130" s="42"/>
      <c r="P130" s="42"/>
      <c r="Q130" s="42"/>
      <c r="R130" s="42"/>
      <c r="S130" s="42"/>
      <c r="T130" s="42"/>
      <c r="U130" s="42"/>
      <c r="V130" s="42"/>
      <c r="W130" s="42"/>
      <c r="X130" s="42"/>
    </row>
    <row r="131" spans="1:24" ht="18" customHeight="1">
      <c r="A131" s="42"/>
      <c r="B131" s="42"/>
      <c r="C131" s="42"/>
      <c r="D131" s="43"/>
      <c r="E131" s="42"/>
      <c r="F131" s="42"/>
      <c r="G131" s="42"/>
      <c r="H131" s="44"/>
      <c r="I131" s="44"/>
      <c r="J131" s="44"/>
      <c r="K131" s="45"/>
      <c r="L131" s="45"/>
      <c r="M131" s="45"/>
      <c r="N131" s="45"/>
      <c r="O131" s="42"/>
      <c r="P131" s="42"/>
      <c r="Q131" s="42"/>
      <c r="R131" s="42"/>
      <c r="S131" s="42"/>
      <c r="T131" s="42"/>
      <c r="U131" s="42"/>
      <c r="V131" s="42"/>
      <c r="W131" s="42"/>
      <c r="X131" s="42"/>
    </row>
    <row r="132" spans="1:24" ht="18" customHeight="1">
      <c r="A132" s="42"/>
      <c r="B132" s="42"/>
      <c r="C132" s="42"/>
      <c r="D132" s="43"/>
      <c r="E132" s="42"/>
      <c r="F132" s="42"/>
      <c r="G132" s="42"/>
      <c r="H132" s="44"/>
      <c r="I132" s="44"/>
      <c r="J132" s="44"/>
      <c r="K132" s="45"/>
      <c r="L132" s="45"/>
      <c r="M132" s="45"/>
      <c r="N132" s="45"/>
      <c r="O132" s="42"/>
      <c r="P132" s="42"/>
      <c r="Q132" s="42"/>
      <c r="R132" s="42"/>
      <c r="S132" s="42"/>
      <c r="T132" s="42"/>
      <c r="U132" s="42"/>
      <c r="V132" s="42"/>
      <c r="W132" s="42"/>
      <c r="X132" s="42"/>
    </row>
    <row r="133" spans="1:24" ht="18" customHeight="1">
      <c r="A133" s="42"/>
      <c r="B133" s="42"/>
      <c r="C133" s="42"/>
      <c r="D133" s="43"/>
      <c r="E133" s="42"/>
      <c r="F133" s="42"/>
      <c r="G133" s="42"/>
      <c r="H133" s="44"/>
      <c r="I133" s="44"/>
      <c r="J133" s="44"/>
      <c r="K133" s="45"/>
      <c r="L133" s="45"/>
      <c r="M133" s="45"/>
      <c r="N133" s="45"/>
      <c r="O133" s="42"/>
      <c r="P133" s="42"/>
      <c r="Q133" s="42"/>
      <c r="R133" s="42"/>
      <c r="S133" s="42"/>
      <c r="T133" s="42"/>
      <c r="U133" s="42"/>
      <c r="V133" s="42"/>
      <c r="W133" s="42"/>
      <c r="X133" s="42"/>
    </row>
    <row r="134" spans="1:24" ht="18" customHeight="1">
      <c r="A134" s="42"/>
      <c r="B134" s="42"/>
      <c r="C134" s="42"/>
      <c r="D134" s="43"/>
      <c r="E134" s="42"/>
      <c r="F134" s="42"/>
      <c r="G134" s="42"/>
      <c r="H134" s="44"/>
      <c r="I134" s="44"/>
      <c r="J134" s="44"/>
      <c r="K134" s="45"/>
      <c r="L134" s="45"/>
      <c r="M134" s="45"/>
      <c r="N134" s="45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ht="18" customHeight="1">
      <c r="A135" s="42"/>
      <c r="B135" s="42"/>
      <c r="C135" s="42"/>
      <c r="D135" s="43"/>
      <c r="E135" s="42"/>
      <c r="F135" s="42"/>
      <c r="G135" s="42"/>
      <c r="H135" s="44"/>
      <c r="I135" s="44"/>
      <c r="J135" s="44"/>
      <c r="K135" s="45"/>
      <c r="L135" s="45"/>
      <c r="M135" s="45"/>
      <c r="N135" s="45"/>
      <c r="O135" s="42"/>
      <c r="P135" s="42"/>
      <c r="Q135" s="42"/>
      <c r="R135" s="42"/>
      <c r="S135" s="42"/>
      <c r="T135" s="42"/>
      <c r="U135" s="42"/>
      <c r="V135" s="42"/>
      <c r="W135" s="42"/>
      <c r="X135" s="42"/>
    </row>
    <row r="136" spans="1:24" ht="18" customHeight="1">
      <c r="A136" s="42"/>
      <c r="B136" s="42"/>
      <c r="C136" s="42"/>
      <c r="D136" s="43"/>
      <c r="E136" s="42"/>
      <c r="F136" s="42"/>
      <c r="G136" s="42"/>
      <c r="H136" s="44"/>
      <c r="I136" s="44"/>
      <c r="J136" s="44"/>
      <c r="K136" s="45"/>
      <c r="L136" s="45"/>
      <c r="M136" s="45"/>
      <c r="N136" s="45"/>
      <c r="O136" s="42"/>
      <c r="P136" s="42"/>
      <c r="Q136" s="42"/>
      <c r="R136" s="42"/>
      <c r="S136" s="42"/>
      <c r="T136" s="42"/>
      <c r="U136" s="42"/>
      <c r="V136" s="42"/>
      <c r="W136" s="42"/>
      <c r="X136" s="42"/>
    </row>
    <row r="137" spans="1:24" ht="18" customHeight="1">
      <c r="A137" s="42"/>
      <c r="B137" s="42"/>
      <c r="C137" s="42"/>
      <c r="D137" s="43"/>
      <c r="E137" s="42"/>
      <c r="F137" s="42"/>
      <c r="G137" s="42"/>
      <c r="H137" s="44"/>
      <c r="I137" s="44"/>
      <c r="J137" s="44"/>
      <c r="K137" s="45"/>
      <c r="L137" s="45"/>
      <c r="M137" s="45"/>
      <c r="N137" s="45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ht="18" customHeight="1">
      <c r="A138" s="42"/>
      <c r="B138" s="42"/>
      <c r="C138" s="42"/>
      <c r="D138" s="43"/>
      <c r="E138" s="42"/>
      <c r="F138" s="42"/>
      <c r="G138" s="42"/>
      <c r="H138" s="44"/>
      <c r="I138" s="44"/>
      <c r="J138" s="44"/>
      <c r="K138" s="45"/>
      <c r="L138" s="45"/>
      <c r="M138" s="45"/>
      <c r="N138" s="45"/>
      <c r="O138" s="42"/>
      <c r="P138" s="42"/>
      <c r="Q138" s="42"/>
      <c r="R138" s="42"/>
      <c r="S138" s="42"/>
      <c r="T138" s="42"/>
      <c r="U138" s="42"/>
      <c r="V138" s="42"/>
      <c r="W138" s="42"/>
      <c r="X138" s="42"/>
    </row>
    <row r="139" spans="1:24" ht="18" customHeight="1">
      <c r="A139" s="42"/>
      <c r="B139" s="42"/>
      <c r="C139" s="42"/>
      <c r="D139" s="43"/>
      <c r="E139" s="42"/>
      <c r="F139" s="42"/>
      <c r="G139" s="42"/>
      <c r="H139" s="44"/>
      <c r="I139" s="44"/>
      <c r="J139" s="44"/>
      <c r="K139" s="45"/>
      <c r="L139" s="45"/>
      <c r="M139" s="45"/>
      <c r="N139" s="45"/>
      <c r="O139" s="42"/>
      <c r="P139" s="42"/>
      <c r="Q139" s="42"/>
      <c r="R139" s="42"/>
      <c r="S139" s="42"/>
      <c r="T139" s="42"/>
      <c r="U139" s="42"/>
      <c r="V139" s="42"/>
      <c r="W139" s="42"/>
      <c r="X139" s="42"/>
    </row>
    <row r="140" spans="1:24" ht="18" customHeight="1">
      <c r="A140" s="42"/>
      <c r="B140" s="42"/>
      <c r="C140" s="42"/>
      <c r="D140" s="43"/>
      <c r="E140" s="42"/>
      <c r="F140" s="42"/>
      <c r="G140" s="42"/>
      <c r="H140" s="44"/>
      <c r="I140" s="44"/>
      <c r="J140" s="44"/>
      <c r="K140" s="45"/>
      <c r="L140" s="45"/>
      <c r="M140" s="45"/>
      <c r="N140" s="45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ht="18" customHeight="1">
      <c r="A141" s="42"/>
      <c r="B141" s="42"/>
      <c r="C141" s="42"/>
      <c r="D141" s="43"/>
      <c r="E141" s="42"/>
      <c r="F141" s="42"/>
      <c r="G141" s="42"/>
      <c r="H141" s="44"/>
      <c r="I141" s="44"/>
      <c r="J141" s="44"/>
      <c r="K141" s="45"/>
      <c r="L141" s="45"/>
      <c r="M141" s="45"/>
      <c r="N141" s="45"/>
      <c r="O141" s="42"/>
      <c r="P141" s="42"/>
      <c r="Q141" s="42"/>
      <c r="R141" s="42"/>
      <c r="S141" s="42"/>
      <c r="T141" s="42"/>
      <c r="U141" s="42"/>
      <c r="V141" s="42"/>
      <c r="W141" s="42"/>
      <c r="X141" s="42"/>
    </row>
    <row r="142" spans="1:24" ht="18" customHeight="1">
      <c r="A142" s="42"/>
      <c r="B142" s="42"/>
      <c r="C142" s="42"/>
      <c r="D142" s="43"/>
      <c r="E142" s="42"/>
      <c r="F142" s="42"/>
      <c r="G142" s="42"/>
      <c r="H142" s="44"/>
      <c r="I142" s="44"/>
      <c r="J142" s="44"/>
      <c r="K142" s="45"/>
      <c r="L142" s="45"/>
      <c r="M142" s="45"/>
      <c r="N142" s="45"/>
      <c r="O142" s="42"/>
      <c r="P142" s="42"/>
      <c r="Q142" s="42"/>
      <c r="R142" s="42"/>
      <c r="S142" s="42"/>
      <c r="T142" s="42"/>
      <c r="U142" s="42"/>
      <c r="V142" s="42"/>
      <c r="W142" s="42"/>
      <c r="X142" s="42"/>
    </row>
    <row r="143" spans="1:24" ht="18" customHeight="1">
      <c r="A143" s="42"/>
      <c r="B143" s="42"/>
      <c r="C143" s="42"/>
      <c r="D143" s="43"/>
      <c r="E143" s="42"/>
      <c r="F143" s="42"/>
      <c r="G143" s="42"/>
      <c r="H143" s="44"/>
      <c r="I143" s="44"/>
      <c r="J143" s="44"/>
      <c r="K143" s="45"/>
      <c r="L143" s="45"/>
      <c r="M143" s="45"/>
      <c r="N143" s="45"/>
      <c r="O143" s="42"/>
      <c r="P143" s="42"/>
      <c r="Q143" s="42"/>
      <c r="R143" s="42"/>
      <c r="S143" s="42"/>
      <c r="T143" s="42"/>
      <c r="U143" s="42"/>
      <c r="V143" s="42"/>
      <c r="W143" s="42"/>
      <c r="X143" s="42"/>
    </row>
    <row r="144" spans="1:24" ht="18" customHeight="1">
      <c r="A144" s="42"/>
      <c r="B144" s="42"/>
      <c r="C144" s="42"/>
      <c r="D144" s="43"/>
      <c r="E144" s="42"/>
      <c r="F144" s="42"/>
      <c r="G144" s="42"/>
      <c r="H144" s="44"/>
      <c r="I144" s="44"/>
      <c r="J144" s="44"/>
      <c r="K144" s="45"/>
      <c r="L144" s="45"/>
      <c r="M144" s="45"/>
      <c r="N144" s="45"/>
      <c r="O144" s="42"/>
      <c r="P144" s="42"/>
      <c r="Q144" s="42"/>
      <c r="R144" s="42"/>
      <c r="S144" s="42"/>
      <c r="T144" s="42"/>
      <c r="U144" s="42"/>
      <c r="V144" s="42"/>
      <c r="W144" s="42"/>
      <c r="X144" s="42"/>
    </row>
    <row r="145" spans="1:24" ht="18" customHeight="1">
      <c r="A145" s="42"/>
      <c r="B145" s="42"/>
      <c r="C145" s="42"/>
      <c r="D145" s="43"/>
      <c r="E145" s="42"/>
      <c r="F145" s="42"/>
      <c r="G145" s="42"/>
      <c r="H145" s="44"/>
      <c r="I145" s="44"/>
      <c r="J145" s="44"/>
      <c r="K145" s="45"/>
      <c r="L145" s="45"/>
      <c r="M145" s="45"/>
      <c r="N145" s="45"/>
      <c r="O145" s="42"/>
      <c r="P145" s="42"/>
      <c r="Q145" s="42"/>
      <c r="R145" s="42"/>
      <c r="S145" s="42"/>
      <c r="T145" s="42"/>
      <c r="U145" s="42"/>
      <c r="V145" s="42"/>
      <c r="W145" s="42"/>
      <c r="X145" s="42"/>
    </row>
    <row r="146" spans="1:24" ht="18" customHeight="1">
      <c r="A146" s="42"/>
      <c r="B146" s="42"/>
      <c r="C146" s="42"/>
      <c r="D146" s="43"/>
      <c r="E146" s="42"/>
      <c r="F146" s="42"/>
      <c r="G146" s="42"/>
      <c r="H146" s="44"/>
      <c r="I146" s="44"/>
      <c r="J146" s="44"/>
      <c r="K146" s="45"/>
      <c r="L146" s="45"/>
      <c r="M146" s="45"/>
      <c r="N146" s="45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</sheetData>
  <autoFilter ref="D7:N120"/>
  <conditionalFormatting sqref="D3">
    <cfRule type="cellIs" dxfId="65" priority="51" operator="lessThan">
      <formula>$D3</formula>
    </cfRule>
  </conditionalFormatting>
  <conditionalFormatting sqref="D4">
    <cfRule type="cellIs" dxfId="64" priority="47" operator="lessThan">
      <formula>$D4</formula>
    </cfRule>
  </conditionalFormatting>
  <conditionalFormatting sqref="D5">
    <cfRule type="cellIs" dxfId="63" priority="37" operator="lessThan">
      <formula>$D5</formula>
    </cfRule>
  </conditionalFormatting>
  <conditionalFormatting sqref="G12 G104:G107">
    <cfRule type="cellIs" dxfId="62" priority="7" operator="lessThan">
      <formula>$H12</formula>
    </cfRule>
  </conditionalFormatting>
  <conditionalFormatting sqref="G13:G15 G21:G22 G26:G33 G35:G39 G43:G47 G55:G59 G49:G53 G65:G74 G76:G80 G84:G87 G89:G90 G92:G99 G109:G110">
    <cfRule type="cellIs" dxfId="61" priority="6" operator="lessThan">
      <formula>$H13</formula>
    </cfRule>
  </conditionalFormatting>
  <conditionalFormatting sqref="G116:G118 G120">
    <cfRule type="cellIs" dxfId="60" priority="71" operator="lessThan">
      <formula>$J116</formula>
    </cfRule>
  </conditionalFormatting>
  <conditionalFormatting sqref="M12:M11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gridLines="1"/>
  <pageMargins left="0.98425196850393704" right="0.47244094488188981" top="0.19685039370078741" bottom="0.19685039370078741" header="0.19685039370078741" footer="0.19685039370078741"/>
  <pageSetup paperSize="8" scale="6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49"/>
  <sheetViews>
    <sheetView zoomScale="85" zoomScaleNormal="85" workbookViewId="0">
      <selection activeCell="D5" sqref="D5"/>
    </sheetView>
  </sheetViews>
  <sheetFormatPr defaultColWidth="21.109375" defaultRowHeight="14.4" outlineLevelCol="1"/>
  <cols>
    <col min="1" max="1" width="6.5546875" customWidth="1"/>
    <col min="2" max="2" width="58.88671875" customWidth="1"/>
    <col min="3" max="3" width="21.44140625" style="1" customWidth="1"/>
    <col min="4" max="4" width="20.6640625" customWidth="1"/>
    <col min="5" max="5" width="16.109375" customWidth="1"/>
    <col min="6" max="6" width="13.6640625" customWidth="1"/>
    <col min="7" max="9" width="12.33203125" style="3" customWidth="1" outlineLevel="1"/>
    <col min="10" max="10" width="20.5546875" style="4" customWidth="1"/>
    <col min="11" max="11" width="16.109375" style="4" customWidth="1"/>
    <col min="12" max="12" width="11.88671875" style="2" customWidth="1"/>
    <col min="13" max="13" width="16.5546875" customWidth="1"/>
    <col min="14" max="14" width="12.5546875" customWidth="1"/>
  </cols>
  <sheetData>
    <row r="1" spans="1:21" ht="8.25" customHeight="1">
      <c r="A1" s="42"/>
      <c r="B1" s="42"/>
      <c r="C1" s="43"/>
      <c r="D1" s="42"/>
      <c r="E1" s="42"/>
      <c r="F1" s="42"/>
      <c r="G1" s="44"/>
      <c r="H1" s="44"/>
      <c r="I1" s="44"/>
      <c r="J1" s="45"/>
      <c r="K1" s="45"/>
      <c r="L1" s="42"/>
      <c r="M1" s="42"/>
      <c r="N1" s="42"/>
      <c r="O1" s="42"/>
      <c r="P1" s="42"/>
      <c r="Q1" s="42"/>
      <c r="R1" s="42"/>
      <c r="S1" s="42"/>
      <c r="T1" s="42"/>
      <c r="U1" s="42"/>
    </row>
    <row r="2" spans="1:21" ht="13.5" customHeight="1">
      <c r="A2" s="42"/>
      <c r="B2" s="19"/>
      <c r="C2" s="40"/>
      <c r="D2" s="41" t="s">
        <v>137</v>
      </c>
      <c r="E2" s="41"/>
      <c r="F2" s="20"/>
      <c r="G2" s="20"/>
      <c r="H2" s="21"/>
      <c r="I2" s="21"/>
      <c r="J2" s="59"/>
      <c r="K2" s="59"/>
      <c r="L2" s="59"/>
      <c r="M2" s="22"/>
      <c r="N2" s="42"/>
      <c r="O2" s="42"/>
      <c r="P2" s="42"/>
      <c r="Q2" s="42"/>
      <c r="R2" s="42"/>
      <c r="S2" s="42"/>
      <c r="T2" s="42"/>
      <c r="U2" s="42"/>
    </row>
    <row r="3" spans="1:21" ht="15" customHeight="1">
      <c r="A3" s="42"/>
      <c r="B3" s="23"/>
      <c r="C3" s="60" t="s">
        <v>234</v>
      </c>
      <c r="D3" s="61">
        <v>0</v>
      </c>
      <c r="E3" s="77" t="s">
        <v>195</v>
      </c>
      <c r="F3" s="15"/>
      <c r="G3" s="15"/>
      <c r="H3" s="24"/>
      <c r="I3" s="24"/>
      <c r="J3" s="63"/>
      <c r="K3" s="63"/>
      <c r="L3" s="63"/>
      <c r="M3" s="25"/>
      <c r="N3" s="42"/>
      <c r="O3" s="42"/>
      <c r="P3" s="42"/>
      <c r="Q3" s="42"/>
      <c r="R3" s="42"/>
      <c r="S3" s="42"/>
      <c r="T3" s="42"/>
      <c r="U3" s="42"/>
    </row>
    <row r="4" spans="1:21" ht="15" customHeight="1">
      <c r="A4" s="42"/>
      <c r="B4" s="23"/>
      <c r="C4" s="60" t="s">
        <v>140</v>
      </c>
      <c r="D4" s="61">
        <v>0</v>
      </c>
      <c r="E4" s="77" t="s">
        <v>196</v>
      </c>
      <c r="F4" s="15"/>
      <c r="G4" s="15"/>
      <c r="H4" s="24"/>
      <c r="I4" s="24"/>
      <c r="J4" s="63"/>
      <c r="K4" s="63"/>
      <c r="L4" s="63"/>
      <c r="M4" s="25"/>
      <c r="N4" s="42"/>
      <c r="O4" s="42"/>
      <c r="P4" s="42"/>
      <c r="Q4" s="42"/>
      <c r="R4" s="42"/>
      <c r="S4" s="42"/>
      <c r="T4" s="42"/>
      <c r="U4" s="42"/>
    </row>
    <row r="5" spans="1:21" ht="16.5" customHeight="1">
      <c r="A5" s="42"/>
      <c r="B5" s="23"/>
      <c r="C5" s="78" t="s">
        <v>123</v>
      </c>
      <c r="D5" s="157">
        <v>0</v>
      </c>
      <c r="E5" s="27"/>
      <c r="F5" s="27"/>
      <c r="G5" s="28"/>
      <c r="H5" s="28"/>
      <c r="I5" s="28"/>
      <c r="J5" s="64"/>
      <c r="K5" s="64"/>
      <c r="L5" s="64"/>
      <c r="M5" s="29"/>
      <c r="N5" s="42"/>
      <c r="O5" s="42"/>
      <c r="P5" s="42"/>
      <c r="Q5" s="42"/>
      <c r="R5" s="42"/>
      <c r="S5" s="42"/>
      <c r="T5" s="42"/>
      <c r="U5" s="42"/>
    </row>
    <row r="6" spans="1:21" ht="12.75" customHeight="1">
      <c r="A6" s="42"/>
      <c r="B6" s="23"/>
      <c r="C6" s="27"/>
      <c r="D6" s="27"/>
      <c r="E6" s="27"/>
      <c r="F6" s="27"/>
      <c r="G6" s="28"/>
      <c r="H6" s="28"/>
      <c r="I6" s="28"/>
      <c r="J6" s="64"/>
      <c r="K6" s="64"/>
      <c r="L6" s="64"/>
      <c r="M6" s="29"/>
      <c r="N6" s="42"/>
      <c r="O6" s="42"/>
      <c r="P6" s="42"/>
      <c r="Q6" s="42"/>
      <c r="R6" s="42"/>
      <c r="S6" s="42"/>
      <c r="T6" s="42"/>
      <c r="U6" s="42"/>
    </row>
    <row r="7" spans="1:21" ht="43.5" customHeight="1">
      <c r="A7" s="42"/>
      <c r="B7" s="210"/>
      <c r="C7" s="287" t="s">
        <v>106</v>
      </c>
      <c r="D7" s="288" t="s">
        <v>107</v>
      </c>
      <c r="E7" s="288" t="s">
        <v>142</v>
      </c>
      <c r="F7" s="245" t="s">
        <v>143</v>
      </c>
      <c r="G7" s="246" t="s">
        <v>144</v>
      </c>
      <c r="H7" s="246" t="s">
        <v>145</v>
      </c>
      <c r="I7" s="246" t="s">
        <v>146</v>
      </c>
      <c r="J7" s="220" t="s">
        <v>226</v>
      </c>
      <c r="K7" s="247" t="s">
        <v>229</v>
      </c>
      <c r="L7" s="235" t="s">
        <v>937</v>
      </c>
      <c r="M7" s="203" t="s">
        <v>936</v>
      </c>
      <c r="N7" s="42"/>
      <c r="O7" s="42"/>
      <c r="P7" s="42"/>
      <c r="Q7" s="42"/>
      <c r="R7" s="42"/>
      <c r="S7" s="42"/>
      <c r="T7" s="42"/>
      <c r="U7" s="42"/>
    </row>
    <row r="8" spans="1:21" ht="21" customHeight="1">
      <c r="A8" s="42"/>
      <c r="B8" s="50"/>
      <c r="C8" s="50"/>
      <c r="D8" s="50"/>
      <c r="E8" s="50"/>
      <c r="F8" s="50"/>
      <c r="G8" s="50"/>
      <c r="H8" s="50"/>
      <c r="I8" s="50"/>
      <c r="J8" s="50"/>
      <c r="K8" s="50"/>
      <c r="L8" s="42"/>
      <c r="M8" s="42"/>
      <c r="N8" s="42"/>
      <c r="O8" s="42"/>
      <c r="P8" s="42"/>
      <c r="Q8" s="42"/>
      <c r="R8" s="42"/>
      <c r="S8" s="42"/>
      <c r="T8" s="42"/>
      <c r="U8" s="42"/>
    </row>
    <row r="9" spans="1:21" ht="48" customHeight="1">
      <c r="A9" s="42"/>
      <c r="B9" s="125"/>
      <c r="C9" s="126"/>
      <c r="D9" s="126"/>
      <c r="E9" s="126"/>
      <c r="F9" s="126"/>
      <c r="G9" s="127"/>
      <c r="H9" s="127"/>
      <c r="I9" s="127"/>
      <c r="J9" s="127"/>
      <c r="K9" s="127"/>
      <c r="L9" s="127"/>
      <c r="M9" s="244"/>
      <c r="N9" s="42"/>
      <c r="O9" s="42"/>
      <c r="P9" s="42"/>
      <c r="Q9" s="42"/>
      <c r="R9" s="42"/>
      <c r="S9" s="42"/>
      <c r="T9" s="42"/>
      <c r="U9" s="42"/>
    </row>
    <row r="10" spans="1:21" s="2" customFormat="1" ht="18" customHeight="1">
      <c r="A10" s="42"/>
      <c r="B10" s="274" t="s">
        <v>240</v>
      </c>
      <c r="C10" s="275"/>
      <c r="D10" s="276"/>
      <c r="E10" s="277"/>
      <c r="F10" s="277"/>
      <c r="G10" s="278"/>
      <c r="H10" s="279"/>
      <c r="I10" s="279"/>
      <c r="J10" s="279"/>
      <c r="K10" s="279"/>
      <c r="L10" s="279"/>
      <c r="M10" s="284"/>
      <c r="N10" s="42"/>
      <c r="O10" s="42"/>
      <c r="P10" s="42"/>
      <c r="Q10" s="42"/>
      <c r="R10" s="42"/>
      <c r="S10" s="42"/>
      <c r="T10" s="42"/>
      <c r="U10" s="42"/>
    </row>
    <row r="11" spans="1:21" s="2" customFormat="1" ht="27" customHeight="1">
      <c r="A11" s="42"/>
      <c r="B11" s="31"/>
      <c r="C11" s="58" t="s">
        <v>241</v>
      </c>
      <c r="D11" s="13"/>
      <c r="E11" s="13"/>
      <c r="F11" s="13"/>
      <c r="G11" s="14"/>
      <c r="H11" s="14"/>
      <c r="I11" s="14"/>
      <c r="J11" s="14"/>
      <c r="K11" s="14"/>
      <c r="L11" s="14"/>
      <c r="M11" s="241"/>
      <c r="N11" s="42"/>
      <c r="O11" s="42"/>
      <c r="P11" s="42"/>
      <c r="Q11" s="42"/>
      <c r="R11" s="42"/>
      <c r="S11" s="42"/>
      <c r="T11" s="42"/>
      <c r="U11" s="42"/>
    </row>
    <row r="12" spans="1:21" ht="18" customHeight="1">
      <c r="A12" s="42"/>
      <c r="B12" s="32"/>
      <c r="C12" s="282"/>
      <c r="D12" s="282" t="s">
        <v>242</v>
      </c>
      <c r="E12" s="285"/>
      <c r="F12" s="169" t="s">
        <v>784</v>
      </c>
      <c r="G12" s="178"/>
      <c r="H12" s="178">
        <v>4161</v>
      </c>
      <c r="I12" s="178"/>
      <c r="J12" s="167">
        <f t="shared" ref="J12:J15" si="0">ROUND((G12+H12)*(1-$D$3)+I12*(1-$D$4),0)</f>
        <v>4161</v>
      </c>
      <c r="K12" s="166">
        <f>ROUND(J12*$D$5,0)</f>
        <v>0</v>
      </c>
      <c r="L12" s="177">
        <f>J12/M12-1</f>
        <v>4.9962149886449758E-2</v>
      </c>
      <c r="M12" s="176">
        <v>3963</v>
      </c>
      <c r="N12" s="42"/>
      <c r="O12" s="42"/>
      <c r="P12" s="42"/>
      <c r="Q12" s="42"/>
      <c r="R12" s="42"/>
      <c r="S12" s="42"/>
      <c r="T12" s="42"/>
      <c r="U12" s="42"/>
    </row>
    <row r="13" spans="1:21" ht="18" customHeight="1">
      <c r="A13" s="42"/>
      <c r="B13" s="32"/>
      <c r="C13" s="282"/>
      <c r="D13" s="282" t="s">
        <v>243</v>
      </c>
      <c r="E13" s="285"/>
      <c r="F13" s="169" t="s">
        <v>784</v>
      </c>
      <c r="G13" s="178"/>
      <c r="H13" s="178">
        <v>4274</v>
      </c>
      <c r="I13" s="178"/>
      <c r="J13" s="167">
        <f t="shared" si="0"/>
        <v>4274</v>
      </c>
      <c r="K13" s="166">
        <f t="shared" ref="K13:K76" si="1">ROUND(J13*$D$5,0)</f>
        <v>0</v>
      </c>
      <c r="L13" s="177">
        <f t="shared" ref="L13:L30" si="2">J13/M13-1</f>
        <v>5.0122850122850116E-2</v>
      </c>
      <c r="M13" s="176">
        <v>4070</v>
      </c>
      <c r="N13" s="42"/>
      <c r="O13" s="42"/>
      <c r="P13" s="42"/>
      <c r="Q13" s="42"/>
      <c r="R13" s="42"/>
      <c r="S13" s="42"/>
      <c r="T13" s="42"/>
      <c r="U13" s="42"/>
    </row>
    <row r="14" spans="1:21" ht="18" customHeight="1">
      <c r="A14" s="42"/>
      <c r="B14" s="33"/>
      <c r="C14" s="282"/>
      <c r="D14" s="282" t="s">
        <v>244</v>
      </c>
      <c r="E14" s="285"/>
      <c r="F14" s="169" t="s">
        <v>784</v>
      </c>
      <c r="G14" s="178"/>
      <c r="H14" s="178">
        <v>4733</v>
      </c>
      <c r="I14" s="178"/>
      <c r="J14" s="167">
        <f t="shared" si="0"/>
        <v>4733</v>
      </c>
      <c r="K14" s="166">
        <f t="shared" si="1"/>
        <v>0</v>
      </c>
      <c r="L14" s="177">
        <f t="shared" si="2"/>
        <v>4.9911268855368229E-2</v>
      </c>
      <c r="M14" s="176">
        <v>4508</v>
      </c>
      <c r="N14" s="42"/>
      <c r="O14" s="42"/>
      <c r="P14" s="42"/>
      <c r="Q14" s="42"/>
      <c r="R14" s="42"/>
      <c r="S14" s="42"/>
      <c r="T14" s="42"/>
      <c r="U14" s="42"/>
    </row>
    <row r="15" spans="1:21" ht="18" customHeight="1">
      <c r="A15" s="42"/>
      <c r="B15" s="32"/>
      <c r="C15" s="282"/>
      <c r="D15" s="282" t="s">
        <v>245</v>
      </c>
      <c r="E15" s="285"/>
      <c r="F15" s="169" t="s">
        <v>784</v>
      </c>
      <c r="G15" s="178"/>
      <c r="H15" s="178">
        <v>4859</v>
      </c>
      <c r="I15" s="178"/>
      <c r="J15" s="167">
        <f t="shared" si="0"/>
        <v>4859</v>
      </c>
      <c r="K15" s="166">
        <f t="shared" si="1"/>
        <v>0</v>
      </c>
      <c r="L15" s="177">
        <f t="shared" si="2"/>
        <v>4.9913569576490957E-2</v>
      </c>
      <c r="M15" s="176">
        <v>4628</v>
      </c>
      <c r="N15" s="42"/>
      <c r="O15" s="42"/>
      <c r="P15" s="42"/>
      <c r="Q15" s="42"/>
      <c r="R15" s="42"/>
      <c r="S15" s="42"/>
      <c r="T15" s="42"/>
      <c r="U15" s="42"/>
    </row>
    <row r="16" spans="1:21" s="109" customFormat="1" ht="16.5" customHeight="1">
      <c r="A16" s="108"/>
      <c r="B16" s="31"/>
      <c r="C16" s="13"/>
      <c r="D16" s="13"/>
      <c r="E16" s="13"/>
      <c r="F16" s="13"/>
      <c r="G16" s="14"/>
      <c r="H16" s="14"/>
      <c r="I16" s="14"/>
      <c r="J16" s="14"/>
      <c r="K16" s="14"/>
      <c r="L16" s="14"/>
      <c r="M16" s="241"/>
      <c r="N16" s="108"/>
      <c r="O16" s="108"/>
      <c r="P16" s="108"/>
      <c r="Q16" s="108"/>
      <c r="R16" s="108"/>
      <c r="S16" s="108"/>
      <c r="T16" s="108"/>
      <c r="U16" s="108"/>
    </row>
    <row r="17" spans="1:21" ht="46.5" customHeight="1">
      <c r="A17" s="42"/>
      <c r="B17" s="23"/>
      <c r="C17" s="13"/>
      <c r="D17" s="13"/>
      <c r="E17" s="13"/>
      <c r="F17" s="13"/>
      <c r="G17" s="14"/>
      <c r="H17" s="14"/>
      <c r="I17" s="14"/>
      <c r="J17" s="14"/>
      <c r="K17" s="14"/>
      <c r="L17" s="14"/>
      <c r="M17" s="241"/>
      <c r="N17" s="42"/>
      <c r="O17" s="42"/>
      <c r="P17" s="42"/>
      <c r="Q17" s="42"/>
      <c r="R17" s="42"/>
      <c r="S17" s="42"/>
      <c r="T17" s="42"/>
      <c r="U17" s="42"/>
    </row>
    <row r="18" spans="1:21" ht="18" customHeight="1">
      <c r="A18" s="42"/>
      <c r="B18" s="274" t="s">
        <v>246</v>
      </c>
      <c r="C18" s="275"/>
      <c r="D18" s="276"/>
      <c r="E18" s="277"/>
      <c r="F18" s="277"/>
      <c r="G18" s="278"/>
      <c r="H18" s="279"/>
      <c r="I18" s="279"/>
      <c r="J18" s="279"/>
      <c r="K18" s="279"/>
      <c r="L18" s="279"/>
      <c r="M18" s="284"/>
      <c r="N18" s="42"/>
      <c r="O18" s="42"/>
      <c r="P18" s="42"/>
      <c r="Q18" s="42"/>
      <c r="R18" s="42"/>
      <c r="S18" s="42"/>
      <c r="T18" s="42"/>
      <c r="U18" s="42"/>
    </row>
    <row r="19" spans="1:21" ht="18" customHeight="1">
      <c r="A19" s="42"/>
      <c r="B19" s="31"/>
      <c r="C19" s="13"/>
      <c r="D19" s="13"/>
      <c r="E19" s="13"/>
      <c r="F19" s="13"/>
      <c r="G19" s="14"/>
      <c r="H19" s="14"/>
      <c r="I19" s="14"/>
      <c r="J19" s="14"/>
      <c r="K19" s="14"/>
      <c r="L19" s="14"/>
      <c r="M19" s="241"/>
      <c r="N19" s="42"/>
      <c r="O19" s="42"/>
      <c r="P19" s="42"/>
      <c r="Q19" s="42"/>
      <c r="R19" s="42"/>
      <c r="S19" s="42"/>
      <c r="T19" s="42"/>
      <c r="U19" s="42"/>
    </row>
    <row r="20" spans="1:21" ht="18" customHeight="1">
      <c r="A20" s="42"/>
      <c r="B20" s="23"/>
      <c r="C20" s="282"/>
      <c r="D20" s="282" t="s">
        <v>247</v>
      </c>
      <c r="E20" s="285"/>
      <c r="F20" s="169" t="s">
        <v>784</v>
      </c>
      <c r="G20" s="178"/>
      <c r="H20" s="178">
        <v>6673</v>
      </c>
      <c r="I20" s="178"/>
      <c r="J20" s="167">
        <f t="shared" ref="J20:J24" si="3">ROUND((G20+H20)*(1-$D$3)+I20*(1-$D$4),0)</f>
        <v>6673</v>
      </c>
      <c r="K20" s="166">
        <f t="shared" si="1"/>
        <v>0</v>
      </c>
      <c r="L20" s="177">
        <f t="shared" si="2"/>
        <v>0</v>
      </c>
      <c r="M20" s="176">
        <v>6673</v>
      </c>
      <c r="N20" s="42"/>
      <c r="O20" s="42"/>
      <c r="P20" s="42"/>
      <c r="Q20" s="42"/>
      <c r="R20" s="42"/>
      <c r="S20" s="42"/>
      <c r="T20" s="42"/>
      <c r="U20" s="42"/>
    </row>
    <row r="21" spans="1:21" ht="18" customHeight="1">
      <c r="A21" s="42"/>
      <c r="B21" s="23"/>
      <c r="C21" s="282"/>
      <c r="D21" s="282" t="s">
        <v>248</v>
      </c>
      <c r="E21" s="285"/>
      <c r="F21" s="169" t="s">
        <v>784</v>
      </c>
      <c r="G21" s="178"/>
      <c r="H21" s="178">
        <v>6937</v>
      </c>
      <c r="I21" s="178"/>
      <c r="J21" s="167">
        <f t="shared" si="3"/>
        <v>6937</v>
      </c>
      <c r="K21" s="166">
        <f t="shared" si="1"/>
        <v>0</v>
      </c>
      <c r="L21" s="177">
        <f t="shared" si="2"/>
        <v>0</v>
      </c>
      <c r="M21" s="176">
        <v>6937</v>
      </c>
      <c r="N21" s="42"/>
      <c r="O21" s="42"/>
      <c r="P21" s="42"/>
      <c r="Q21" s="42"/>
      <c r="R21" s="42"/>
      <c r="S21" s="42"/>
      <c r="T21" s="42"/>
      <c r="U21" s="42"/>
    </row>
    <row r="22" spans="1:21" ht="18" customHeight="1">
      <c r="A22" s="42"/>
      <c r="B22" s="23"/>
      <c r="C22" s="282"/>
      <c r="D22" s="282" t="s">
        <v>249</v>
      </c>
      <c r="E22" s="285"/>
      <c r="F22" s="169" t="s">
        <v>784</v>
      </c>
      <c r="G22" s="178"/>
      <c r="H22" s="178">
        <v>7254</v>
      </c>
      <c r="I22" s="178"/>
      <c r="J22" s="167">
        <f t="shared" si="3"/>
        <v>7254</v>
      </c>
      <c r="K22" s="166">
        <f t="shared" si="1"/>
        <v>0</v>
      </c>
      <c r="L22" s="177">
        <f t="shared" si="2"/>
        <v>0</v>
      </c>
      <c r="M22" s="176">
        <v>7254</v>
      </c>
      <c r="N22" s="42"/>
      <c r="O22" s="42"/>
      <c r="P22" s="42"/>
      <c r="Q22" s="42"/>
      <c r="R22" s="42"/>
      <c r="S22" s="42"/>
      <c r="T22" s="42"/>
      <c r="U22" s="42"/>
    </row>
    <row r="23" spans="1:21" ht="18" customHeight="1">
      <c r="A23" s="42"/>
      <c r="B23" s="23"/>
      <c r="C23" s="282"/>
      <c r="D23" s="282" t="s">
        <v>250</v>
      </c>
      <c r="E23" s="285"/>
      <c r="F23" s="169" t="s">
        <v>784</v>
      </c>
      <c r="G23" s="178"/>
      <c r="H23" s="178">
        <v>10204</v>
      </c>
      <c r="I23" s="178"/>
      <c r="J23" s="167">
        <f t="shared" si="3"/>
        <v>10204</v>
      </c>
      <c r="K23" s="166">
        <f t="shared" si="1"/>
        <v>0</v>
      </c>
      <c r="L23" s="177">
        <f t="shared" si="2"/>
        <v>0</v>
      </c>
      <c r="M23" s="176">
        <v>10204</v>
      </c>
      <c r="N23" s="42"/>
      <c r="O23" s="42"/>
      <c r="P23" s="42"/>
      <c r="Q23" s="42"/>
      <c r="R23" s="42"/>
      <c r="S23" s="42"/>
      <c r="T23" s="42"/>
      <c r="U23" s="42"/>
    </row>
    <row r="24" spans="1:21" ht="18" customHeight="1">
      <c r="A24" s="42"/>
      <c r="B24" s="23"/>
      <c r="C24" s="282"/>
      <c r="D24" s="282" t="s">
        <v>251</v>
      </c>
      <c r="E24" s="285"/>
      <c r="F24" s="169" t="s">
        <v>784</v>
      </c>
      <c r="G24" s="178"/>
      <c r="H24" s="178">
        <v>11526</v>
      </c>
      <c r="I24" s="178"/>
      <c r="J24" s="167">
        <f t="shared" si="3"/>
        <v>11526</v>
      </c>
      <c r="K24" s="166">
        <f t="shared" si="1"/>
        <v>0</v>
      </c>
      <c r="L24" s="177">
        <f t="shared" si="2"/>
        <v>5.0013664935774749E-2</v>
      </c>
      <c r="M24" s="176">
        <v>10977</v>
      </c>
      <c r="N24" s="42"/>
      <c r="O24" s="42"/>
      <c r="P24" s="42"/>
      <c r="Q24" s="42"/>
      <c r="R24" s="42"/>
      <c r="S24" s="42"/>
      <c r="T24" s="42"/>
      <c r="U24" s="42"/>
    </row>
    <row r="25" spans="1:21" ht="51.75" customHeight="1">
      <c r="A25" s="42"/>
      <c r="B25" s="23"/>
      <c r="C25" s="13"/>
      <c r="D25" s="13"/>
      <c r="E25" s="13"/>
      <c r="F25" s="13"/>
      <c r="G25" s="14"/>
      <c r="H25" s="14"/>
      <c r="I25" s="14"/>
      <c r="J25" s="14"/>
      <c r="K25" s="14"/>
      <c r="L25" s="14"/>
      <c r="M25" s="241"/>
      <c r="N25" s="42"/>
      <c r="O25" s="42"/>
      <c r="P25" s="42"/>
      <c r="Q25" s="42"/>
      <c r="R25" s="42"/>
      <c r="S25" s="42"/>
      <c r="T25" s="42"/>
      <c r="U25" s="42"/>
    </row>
    <row r="26" spans="1:21" ht="18.75" customHeight="1">
      <c r="A26" s="42"/>
      <c r="B26" s="274" t="s">
        <v>509</v>
      </c>
      <c r="C26" s="275"/>
      <c r="D26" s="276"/>
      <c r="E26" s="277"/>
      <c r="F26" s="277"/>
      <c r="G26" s="278"/>
      <c r="H26" s="279"/>
      <c r="I26" s="279"/>
      <c r="J26" s="279"/>
      <c r="K26" s="279"/>
      <c r="L26" s="279"/>
      <c r="M26" s="284"/>
      <c r="N26" s="42"/>
      <c r="O26" s="42"/>
      <c r="P26" s="42"/>
      <c r="Q26" s="42"/>
      <c r="R26" s="42"/>
      <c r="S26" s="42"/>
      <c r="T26" s="42"/>
      <c r="U26" s="42"/>
    </row>
    <row r="27" spans="1:21" ht="26.25" customHeight="1">
      <c r="A27" s="42"/>
      <c r="B27" s="23"/>
      <c r="C27" s="13"/>
      <c r="D27" s="13"/>
      <c r="E27" s="13"/>
      <c r="F27" s="13"/>
      <c r="G27" s="14"/>
      <c r="H27" s="14"/>
      <c r="I27" s="14"/>
      <c r="J27" s="14"/>
      <c r="K27" s="14"/>
      <c r="L27" s="14"/>
      <c r="M27" s="241"/>
      <c r="N27" s="42"/>
      <c r="O27" s="42"/>
      <c r="P27" s="42"/>
      <c r="Q27" s="42"/>
      <c r="R27" s="42"/>
      <c r="S27" s="42"/>
      <c r="T27" s="42"/>
      <c r="U27" s="42"/>
    </row>
    <row r="28" spans="1:21" ht="18.75" customHeight="1">
      <c r="A28" s="42"/>
      <c r="B28" s="23"/>
      <c r="C28" s="282"/>
      <c r="D28" s="282" t="s">
        <v>510</v>
      </c>
      <c r="E28" s="285"/>
      <c r="F28" s="169" t="s">
        <v>784</v>
      </c>
      <c r="G28" s="178"/>
      <c r="H28" s="178">
        <v>8476</v>
      </c>
      <c r="I28" s="178"/>
      <c r="J28" s="167">
        <f t="shared" ref="J28:J33" si="4">ROUND((G28+H28)*(1-$D$3)+I28*(1-$D$4),0)</f>
        <v>8476</v>
      </c>
      <c r="K28" s="166">
        <f t="shared" si="1"/>
        <v>0</v>
      </c>
      <c r="L28" s="177">
        <f t="shared" si="2"/>
        <v>-4.9988791750728567E-2</v>
      </c>
      <c r="M28" s="176">
        <v>8922</v>
      </c>
      <c r="N28" s="42"/>
      <c r="O28" s="42"/>
      <c r="P28" s="42"/>
      <c r="Q28" s="42"/>
      <c r="R28" s="42"/>
      <c r="S28" s="42"/>
      <c r="T28" s="42"/>
      <c r="U28" s="42"/>
    </row>
    <row r="29" spans="1:21" ht="18.75" customHeight="1">
      <c r="A29" s="42"/>
      <c r="B29" s="23"/>
      <c r="C29" s="282"/>
      <c r="D29" s="282" t="s">
        <v>511</v>
      </c>
      <c r="E29" s="285"/>
      <c r="F29" s="169" t="s">
        <v>784</v>
      </c>
      <c r="G29" s="178"/>
      <c r="H29" s="178">
        <v>9617</v>
      </c>
      <c r="I29" s="178"/>
      <c r="J29" s="167">
        <f t="shared" si="4"/>
        <v>9617</v>
      </c>
      <c r="K29" s="166">
        <f t="shared" si="1"/>
        <v>0</v>
      </c>
      <c r="L29" s="177">
        <f t="shared" si="2"/>
        <v>0</v>
      </c>
      <c r="M29" s="176">
        <v>9617</v>
      </c>
      <c r="N29" s="42"/>
      <c r="O29" s="42"/>
      <c r="P29" s="42"/>
      <c r="Q29" s="42"/>
      <c r="R29" s="42"/>
      <c r="S29" s="42"/>
      <c r="T29" s="42"/>
      <c r="U29" s="42"/>
    </row>
    <row r="30" spans="1:21" ht="18.75" customHeight="1">
      <c r="A30" s="42"/>
      <c r="B30" s="23"/>
      <c r="C30" s="282"/>
      <c r="D30" s="282" t="s">
        <v>512</v>
      </c>
      <c r="E30" s="285"/>
      <c r="F30" s="169" t="s">
        <v>784</v>
      </c>
      <c r="G30" s="178"/>
      <c r="H30" s="178">
        <v>10137</v>
      </c>
      <c r="I30" s="178"/>
      <c r="J30" s="167">
        <f t="shared" si="4"/>
        <v>10137</v>
      </c>
      <c r="K30" s="166">
        <f t="shared" si="1"/>
        <v>0</v>
      </c>
      <c r="L30" s="177">
        <f t="shared" si="2"/>
        <v>0</v>
      </c>
      <c r="M30" s="176">
        <v>10137</v>
      </c>
      <c r="N30" s="42"/>
      <c r="O30" s="42"/>
      <c r="P30" s="42"/>
      <c r="Q30" s="42"/>
      <c r="R30" s="42"/>
      <c r="S30" s="42"/>
      <c r="T30" s="42"/>
      <c r="U30" s="42"/>
    </row>
    <row r="31" spans="1:21" ht="18.75" customHeight="1">
      <c r="A31" s="42"/>
      <c r="B31" s="23"/>
      <c r="C31" s="282"/>
      <c r="D31" s="282" t="s">
        <v>513</v>
      </c>
      <c r="E31" s="285"/>
      <c r="F31" s="169" t="s">
        <v>784</v>
      </c>
      <c r="G31" s="178"/>
      <c r="H31" s="178">
        <v>11606</v>
      </c>
      <c r="I31" s="178"/>
      <c r="J31" s="167">
        <f t="shared" si="4"/>
        <v>11606</v>
      </c>
      <c r="K31" s="166">
        <f t="shared" si="1"/>
        <v>0</v>
      </c>
      <c r="L31" s="177">
        <f t="shared" ref="L31:L94" si="5">J31/M31-1</f>
        <v>0</v>
      </c>
      <c r="M31" s="176">
        <v>11606</v>
      </c>
      <c r="N31" s="42"/>
      <c r="O31" s="42"/>
      <c r="P31" s="42"/>
      <c r="Q31" s="42"/>
      <c r="R31" s="42"/>
      <c r="S31" s="42"/>
      <c r="T31" s="42"/>
      <c r="U31" s="42"/>
    </row>
    <row r="32" spans="1:21" ht="18.75" customHeight="1">
      <c r="A32" s="42"/>
      <c r="B32" s="23"/>
      <c r="C32" s="282"/>
      <c r="D32" s="282" t="s">
        <v>514</v>
      </c>
      <c r="E32" s="285"/>
      <c r="F32" s="169" t="s">
        <v>784</v>
      </c>
      <c r="G32" s="178"/>
      <c r="H32" s="178">
        <v>11986</v>
      </c>
      <c r="I32" s="178"/>
      <c r="J32" s="167">
        <f t="shared" si="4"/>
        <v>11986</v>
      </c>
      <c r="K32" s="166">
        <f t="shared" si="1"/>
        <v>0</v>
      </c>
      <c r="L32" s="177">
        <f t="shared" si="5"/>
        <v>0</v>
      </c>
      <c r="M32" s="176">
        <v>11986</v>
      </c>
      <c r="N32" s="42"/>
      <c r="O32" s="42"/>
      <c r="P32" s="42"/>
      <c r="Q32" s="42"/>
      <c r="R32" s="42"/>
      <c r="S32" s="42"/>
      <c r="T32" s="42"/>
      <c r="U32" s="42"/>
    </row>
    <row r="33" spans="1:21" ht="18.75" customHeight="1">
      <c r="A33" s="42"/>
      <c r="B33" s="23"/>
      <c r="C33" s="282"/>
      <c r="D33" s="282" t="s">
        <v>515</v>
      </c>
      <c r="E33" s="285"/>
      <c r="F33" s="169" t="s">
        <v>784</v>
      </c>
      <c r="G33" s="178"/>
      <c r="H33" s="178">
        <v>13140</v>
      </c>
      <c r="I33" s="178"/>
      <c r="J33" s="167">
        <f t="shared" si="4"/>
        <v>13140</v>
      </c>
      <c r="K33" s="166">
        <f t="shared" si="1"/>
        <v>0</v>
      </c>
      <c r="L33" s="177">
        <f t="shared" si="5"/>
        <v>0</v>
      </c>
      <c r="M33" s="176">
        <v>13140</v>
      </c>
      <c r="N33" s="42"/>
      <c r="O33" s="42"/>
      <c r="P33" s="42"/>
      <c r="Q33" s="42"/>
      <c r="R33" s="42"/>
      <c r="S33" s="42"/>
      <c r="T33" s="42"/>
      <c r="U33" s="42"/>
    </row>
    <row r="34" spans="1:21" ht="36.75" customHeight="1">
      <c r="A34" s="42"/>
      <c r="B34" s="23"/>
      <c r="C34" s="13"/>
      <c r="D34" s="13"/>
      <c r="E34" s="13"/>
      <c r="F34" s="13"/>
      <c r="G34" s="14"/>
      <c r="H34" s="14"/>
      <c r="I34" s="14"/>
      <c r="J34" s="14"/>
      <c r="K34" s="14"/>
      <c r="L34" s="14"/>
      <c r="M34" s="241"/>
      <c r="N34" s="42"/>
      <c r="O34" s="42"/>
      <c r="P34" s="42"/>
      <c r="Q34" s="42"/>
      <c r="R34" s="42"/>
      <c r="S34" s="42"/>
      <c r="T34" s="42"/>
      <c r="U34" s="42"/>
    </row>
    <row r="35" spans="1:21" ht="19.5" customHeight="1">
      <c r="A35" s="42"/>
      <c r="B35" s="274" t="s">
        <v>252</v>
      </c>
      <c r="C35" s="275"/>
      <c r="D35" s="276"/>
      <c r="E35" s="277"/>
      <c r="F35" s="277"/>
      <c r="G35" s="278"/>
      <c r="H35" s="279"/>
      <c r="I35" s="279"/>
      <c r="J35" s="279"/>
      <c r="K35" s="279"/>
      <c r="L35" s="279"/>
      <c r="M35" s="284"/>
      <c r="N35" s="42"/>
      <c r="O35" s="42"/>
      <c r="P35" s="42"/>
      <c r="Q35" s="42"/>
      <c r="R35" s="42"/>
      <c r="S35" s="42"/>
      <c r="T35" s="42"/>
      <c r="U35" s="42"/>
    </row>
    <row r="36" spans="1:21" ht="19.5" customHeight="1">
      <c r="A36" s="42"/>
      <c r="B36" s="31"/>
      <c r="C36" s="13"/>
      <c r="D36" s="13"/>
      <c r="E36" s="13"/>
      <c r="F36" s="13"/>
      <c r="G36" s="14"/>
      <c r="H36" s="14"/>
      <c r="I36" s="14"/>
      <c r="J36" s="14"/>
      <c r="K36" s="14"/>
      <c r="L36" s="14"/>
      <c r="M36" s="241"/>
      <c r="N36" s="42"/>
      <c r="O36" s="42"/>
      <c r="P36" s="42"/>
      <c r="Q36" s="42"/>
      <c r="R36" s="42"/>
      <c r="S36" s="42"/>
      <c r="T36" s="42"/>
      <c r="U36" s="42"/>
    </row>
    <row r="37" spans="1:21" ht="19.5" customHeight="1">
      <c r="A37" s="42"/>
      <c r="B37" s="23"/>
      <c r="C37" s="282"/>
      <c r="D37" s="282" t="s">
        <v>253</v>
      </c>
      <c r="E37" s="285"/>
      <c r="F37" s="169" t="s">
        <v>784</v>
      </c>
      <c r="G37" s="178"/>
      <c r="H37" s="178">
        <v>12110</v>
      </c>
      <c r="I37" s="178"/>
      <c r="J37" s="167">
        <f t="shared" ref="J37:J41" si="6">ROUND((G37+H37)*(1-$D$3)+I37*(1-$D$4),0)</f>
        <v>12110</v>
      </c>
      <c r="K37" s="166">
        <f t="shared" si="1"/>
        <v>0</v>
      </c>
      <c r="L37" s="177">
        <f t="shared" si="5"/>
        <v>0.19996036464526368</v>
      </c>
      <c r="M37" s="176">
        <v>10092</v>
      </c>
      <c r="N37" s="42"/>
      <c r="O37" s="42"/>
      <c r="P37" s="42"/>
      <c r="Q37" s="42"/>
      <c r="R37" s="42"/>
      <c r="S37" s="42"/>
      <c r="T37" s="42"/>
      <c r="U37" s="42"/>
    </row>
    <row r="38" spans="1:21" ht="19.5" customHeight="1">
      <c r="A38" s="42"/>
      <c r="B38" s="23"/>
      <c r="C38" s="282"/>
      <c r="D38" s="282" t="s">
        <v>254</v>
      </c>
      <c r="E38" s="285"/>
      <c r="F38" s="169" t="s">
        <v>784</v>
      </c>
      <c r="G38" s="178"/>
      <c r="H38" s="178">
        <v>13655</v>
      </c>
      <c r="I38" s="178"/>
      <c r="J38" s="167">
        <f t="shared" si="6"/>
        <v>13655</v>
      </c>
      <c r="K38" s="166">
        <f t="shared" si="1"/>
        <v>0</v>
      </c>
      <c r="L38" s="177">
        <f t="shared" si="5"/>
        <v>0.20001757623692762</v>
      </c>
      <c r="M38" s="176">
        <v>11379</v>
      </c>
      <c r="N38" s="42"/>
      <c r="O38" s="42"/>
      <c r="P38" s="42"/>
      <c r="Q38" s="42"/>
      <c r="R38" s="42"/>
      <c r="S38" s="42"/>
      <c r="T38" s="42"/>
      <c r="U38" s="42"/>
    </row>
    <row r="39" spans="1:21" ht="19.5" customHeight="1">
      <c r="A39" s="42"/>
      <c r="B39" s="23"/>
      <c r="C39" s="282"/>
      <c r="D39" s="282" t="s">
        <v>255</v>
      </c>
      <c r="E39" s="285"/>
      <c r="F39" s="169" t="s">
        <v>784</v>
      </c>
      <c r="G39" s="178"/>
      <c r="H39" s="178">
        <v>14354</v>
      </c>
      <c r="I39" s="178"/>
      <c r="J39" s="167">
        <f t="shared" si="6"/>
        <v>14354</v>
      </c>
      <c r="K39" s="166">
        <f t="shared" si="1"/>
        <v>0</v>
      </c>
      <c r="L39" s="177">
        <f t="shared" si="5"/>
        <v>0.19996656077578989</v>
      </c>
      <c r="M39" s="176">
        <v>11962</v>
      </c>
      <c r="N39" s="42"/>
      <c r="O39" s="42"/>
      <c r="P39" s="42"/>
      <c r="Q39" s="42"/>
      <c r="R39" s="42"/>
      <c r="S39" s="42"/>
      <c r="T39" s="42"/>
      <c r="U39" s="42"/>
    </row>
    <row r="40" spans="1:21" ht="19.5" customHeight="1">
      <c r="A40" s="42"/>
      <c r="B40" s="23"/>
      <c r="C40" s="282"/>
      <c r="D40" s="282" t="s">
        <v>256</v>
      </c>
      <c r="E40" s="285"/>
      <c r="F40" s="169" t="s">
        <v>784</v>
      </c>
      <c r="G40" s="178"/>
      <c r="H40" s="178">
        <v>17177</v>
      </c>
      <c r="I40" s="178"/>
      <c r="J40" s="167">
        <f t="shared" si="6"/>
        <v>17177</v>
      </c>
      <c r="K40" s="166">
        <f t="shared" si="1"/>
        <v>0</v>
      </c>
      <c r="L40" s="177">
        <f t="shared" si="5"/>
        <v>0.20001397233477713</v>
      </c>
      <c r="M40" s="176">
        <v>14314</v>
      </c>
      <c r="N40" s="42"/>
      <c r="O40" s="42"/>
      <c r="P40" s="42"/>
      <c r="Q40" s="42"/>
      <c r="R40" s="42"/>
      <c r="S40" s="42"/>
      <c r="T40" s="42"/>
      <c r="U40" s="42"/>
    </row>
    <row r="41" spans="1:21" ht="19.5" customHeight="1">
      <c r="A41" s="42"/>
      <c r="B41" s="23"/>
      <c r="C41" s="282"/>
      <c r="D41" s="282" t="s">
        <v>257</v>
      </c>
      <c r="E41" s="285"/>
      <c r="F41" s="169" t="s">
        <v>784</v>
      </c>
      <c r="G41" s="178"/>
      <c r="H41" s="178">
        <v>17591</v>
      </c>
      <c r="I41" s="178"/>
      <c r="J41" s="167">
        <f t="shared" si="6"/>
        <v>17591</v>
      </c>
      <c r="K41" s="166">
        <f t="shared" si="1"/>
        <v>0</v>
      </c>
      <c r="L41" s="177">
        <f t="shared" si="5"/>
        <v>0.20001364349546358</v>
      </c>
      <c r="M41" s="176">
        <v>14659</v>
      </c>
      <c r="N41" s="42"/>
      <c r="O41" s="42"/>
      <c r="P41" s="42"/>
      <c r="Q41" s="42"/>
      <c r="R41" s="42"/>
      <c r="S41" s="42"/>
      <c r="T41" s="42"/>
      <c r="U41" s="42"/>
    </row>
    <row r="42" spans="1:21" ht="19.5" customHeight="1">
      <c r="A42" s="42"/>
      <c r="B42" s="23"/>
      <c r="C42" s="13"/>
      <c r="D42" s="13"/>
      <c r="E42" s="13"/>
      <c r="F42" s="13"/>
      <c r="G42" s="14"/>
      <c r="H42" s="14"/>
      <c r="I42" s="14"/>
      <c r="J42" s="14"/>
      <c r="K42" s="14"/>
      <c r="L42" s="14"/>
      <c r="M42" s="241"/>
      <c r="N42" s="42"/>
      <c r="O42" s="42"/>
      <c r="P42" s="42"/>
      <c r="Q42" s="42"/>
      <c r="R42" s="42"/>
      <c r="S42" s="42"/>
      <c r="T42" s="42"/>
      <c r="U42" s="42"/>
    </row>
    <row r="43" spans="1:21" ht="19.5" customHeight="1">
      <c r="A43" s="42"/>
      <c r="B43" s="23"/>
      <c r="C43" s="13"/>
      <c r="D43" s="13"/>
      <c r="E43" s="13"/>
      <c r="F43" s="13"/>
      <c r="G43" s="14"/>
      <c r="H43" s="14"/>
      <c r="I43" s="14"/>
      <c r="J43" s="14"/>
      <c r="K43" s="14"/>
      <c r="L43" s="14"/>
      <c r="M43" s="241"/>
      <c r="N43" s="42"/>
      <c r="O43" s="42"/>
      <c r="P43" s="42"/>
      <c r="Q43" s="42"/>
      <c r="R43" s="42"/>
      <c r="S43" s="42"/>
      <c r="T43" s="42"/>
      <c r="U43" s="42"/>
    </row>
    <row r="44" spans="1:21" ht="19.5" customHeight="1">
      <c r="A44" s="42"/>
      <c r="B44" s="274" t="s">
        <v>258</v>
      </c>
      <c r="C44" s="275"/>
      <c r="D44" s="276"/>
      <c r="E44" s="277"/>
      <c r="F44" s="277"/>
      <c r="G44" s="278"/>
      <c r="H44" s="279"/>
      <c r="I44" s="279"/>
      <c r="J44" s="279"/>
      <c r="K44" s="279"/>
      <c r="L44" s="279"/>
      <c r="M44" s="284"/>
      <c r="N44" s="42"/>
      <c r="O44" s="42"/>
      <c r="P44" s="42"/>
      <c r="Q44" s="42"/>
      <c r="R44" s="42"/>
      <c r="S44" s="42"/>
      <c r="T44" s="42"/>
      <c r="U44" s="42"/>
    </row>
    <row r="45" spans="1:21" ht="19.5" customHeight="1">
      <c r="A45" s="42"/>
      <c r="B45" s="31"/>
      <c r="C45" s="13"/>
      <c r="D45" s="13"/>
      <c r="E45" s="13"/>
      <c r="F45" s="13"/>
      <c r="G45" s="14"/>
      <c r="H45" s="14"/>
      <c r="I45" s="14"/>
      <c r="J45" s="14"/>
      <c r="K45" s="14"/>
      <c r="L45" s="14"/>
      <c r="M45" s="241"/>
      <c r="N45" s="42"/>
      <c r="O45" s="42"/>
      <c r="P45" s="42"/>
      <c r="Q45" s="42"/>
      <c r="R45" s="42"/>
      <c r="S45" s="42"/>
      <c r="T45" s="42"/>
      <c r="U45" s="42"/>
    </row>
    <row r="46" spans="1:21" ht="19.5" customHeight="1">
      <c r="A46" s="42"/>
      <c r="B46" s="23"/>
      <c r="C46" s="282"/>
      <c r="D46" s="282" t="s">
        <v>259</v>
      </c>
      <c r="E46" s="285"/>
      <c r="F46" s="169" t="s">
        <v>784</v>
      </c>
      <c r="G46" s="178"/>
      <c r="H46" s="178">
        <v>9589</v>
      </c>
      <c r="I46" s="178"/>
      <c r="J46" s="167">
        <f t="shared" ref="J46:J48" si="7">ROUND((G46+H46)*(1-$D$3)+I46*(1-$D$4),0)</f>
        <v>9589</v>
      </c>
      <c r="K46" s="166">
        <f t="shared" si="1"/>
        <v>0</v>
      </c>
      <c r="L46" s="177">
        <f t="shared" si="5"/>
        <v>0.25003259027506197</v>
      </c>
      <c r="M46" s="176">
        <v>7671</v>
      </c>
      <c r="N46" s="42"/>
      <c r="O46" s="42"/>
      <c r="P46" s="42"/>
      <c r="Q46" s="42"/>
      <c r="R46" s="42"/>
      <c r="S46" s="42"/>
      <c r="T46" s="42"/>
      <c r="U46" s="42"/>
    </row>
    <row r="47" spans="1:21" ht="19.5" customHeight="1">
      <c r="A47" s="42"/>
      <c r="B47" s="23"/>
      <c r="C47" s="282"/>
      <c r="D47" s="282" t="s">
        <v>260</v>
      </c>
      <c r="E47" s="285"/>
      <c r="F47" s="169" t="s">
        <v>784</v>
      </c>
      <c r="G47" s="178"/>
      <c r="H47" s="178">
        <v>9911</v>
      </c>
      <c r="I47" s="178"/>
      <c r="J47" s="167">
        <f t="shared" si="7"/>
        <v>9911</v>
      </c>
      <c r="K47" s="166">
        <f t="shared" si="1"/>
        <v>0</v>
      </c>
      <c r="L47" s="177">
        <f t="shared" si="5"/>
        <v>0.24996847017278356</v>
      </c>
      <c r="M47" s="176">
        <v>7929</v>
      </c>
      <c r="N47" s="42"/>
      <c r="O47" s="42"/>
      <c r="P47" s="42"/>
      <c r="Q47" s="42"/>
      <c r="R47" s="42"/>
      <c r="S47" s="42"/>
      <c r="T47" s="42"/>
      <c r="U47" s="42"/>
    </row>
    <row r="48" spans="1:21" ht="19.5" customHeight="1">
      <c r="A48" s="42"/>
      <c r="B48" s="23"/>
      <c r="C48" s="282"/>
      <c r="D48" s="282" t="s">
        <v>261</v>
      </c>
      <c r="E48" s="285"/>
      <c r="F48" s="169" t="s">
        <v>784</v>
      </c>
      <c r="G48" s="178"/>
      <c r="H48" s="178">
        <v>10338</v>
      </c>
      <c r="I48" s="178"/>
      <c r="J48" s="167">
        <f t="shared" si="7"/>
        <v>10338</v>
      </c>
      <c r="K48" s="166">
        <f t="shared" si="1"/>
        <v>0</v>
      </c>
      <c r="L48" s="177">
        <f t="shared" si="5"/>
        <v>0.25006045949214029</v>
      </c>
      <c r="M48" s="176">
        <v>8270</v>
      </c>
      <c r="N48" s="42"/>
      <c r="O48" s="42"/>
      <c r="P48" s="42"/>
      <c r="Q48" s="42"/>
      <c r="R48" s="42"/>
      <c r="S48" s="42"/>
      <c r="T48" s="42"/>
      <c r="U48" s="42"/>
    </row>
    <row r="49" spans="1:21" ht="19.5" customHeight="1">
      <c r="A49" s="42"/>
      <c r="B49" s="23"/>
      <c r="C49" s="13"/>
      <c r="D49" s="13"/>
      <c r="E49" s="13"/>
      <c r="F49" s="13"/>
      <c r="G49" s="14"/>
      <c r="H49" s="14"/>
      <c r="I49" s="14"/>
      <c r="J49" s="14"/>
      <c r="K49" s="14"/>
      <c r="L49" s="14"/>
      <c r="M49" s="241"/>
      <c r="N49" s="42"/>
      <c r="O49" s="42"/>
      <c r="P49" s="42"/>
      <c r="Q49" s="42"/>
      <c r="R49" s="42"/>
      <c r="S49" s="42"/>
      <c r="T49" s="42"/>
      <c r="U49" s="42"/>
    </row>
    <row r="50" spans="1:21" ht="20.25" customHeight="1">
      <c r="A50" s="42"/>
      <c r="B50" s="31"/>
      <c r="C50" s="13"/>
      <c r="D50" s="13"/>
      <c r="E50" s="13"/>
      <c r="F50" s="13"/>
      <c r="G50" s="14"/>
      <c r="H50" s="14"/>
      <c r="I50" s="14"/>
      <c r="J50" s="14"/>
      <c r="K50" s="14"/>
      <c r="L50" s="14"/>
      <c r="M50" s="241"/>
      <c r="N50" s="42"/>
      <c r="O50" s="42"/>
      <c r="P50" s="42"/>
      <c r="Q50" s="42"/>
      <c r="R50" s="42"/>
      <c r="S50" s="42"/>
      <c r="T50" s="42"/>
      <c r="U50" s="42"/>
    </row>
    <row r="51" spans="1:21" ht="18.75" customHeight="1">
      <c r="A51" s="42"/>
      <c r="B51" s="274" t="s">
        <v>775</v>
      </c>
      <c r="C51" s="275"/>
      <c r="D51" s="276"/>
      <c r="E51" s="277"/>
      <c r="F51" s="277"/>
      <c r="G51" s="278"/>
      <c r="H51" s="279"/>
      <c r="I51" s="279"/>
      <c r="J51" s="279"/>
      <c r="K51" s="279"/>
      <c r="L51" s="279"/>
      <c r="M51" s="284"/>
      <c r="N51" s="42"/>
      <c r="O51" s="42"/>
      <c r="P51" s="42"/>
      <c r="Q51" s="42"/>
      <c r="R51" s="42"/>
      <c r="S51" s="42"/>
      <c r="T51" s="42"/>
      <c r="U51" s="42"/>
    </row>
    <row r="52" spans="1:21" ht="26.25" customHeight="1">
      <c r="A52" s="42"/>
      <c r="B52" s="23"/>
      <c r="C52" s="13"/>
      <c r="D52" s="13"/>
      <c r="E52" s="13"/>
      <c r="F52" s="13"/>
      <c r="G52" s="14"/>
      <c r="H52" s="14"/>
      <c r="I52" s="14"/>
      <c r="J52" s="14"/>
      <c r="K52" s="14"/>
      <c r="L52" s="14"/>
      <c r="M52" s="241"/>
      <c r="N52" s="42"/>
      <c r="O52" s="42"/>
      <c r="P52" s="42"/>
      <c r="Q52" s="42"/>
      <c r="R52" s="42"/>
      <c r="S52" s="42"/>
      <c r="T52" s="42"/>
      <c r="U52" s="42"/>
    </row>
    <row r="53" spans="1:21" ht="18.75" customHeight="1">
      <c r="A53" s="42"/>
      <c r="B53" s="23"/>
      <c r="C53" s="282"/>
      <c r="D53" s="282" t="s">
        <v>776</v>
      </c>
      <c r="E53" s="285"/>
      <c r="F53" s="169" t="s">
        <v>784</v>
      </c>
      <c r="G53" s="178"/>
      <c r="H53" s="178">
        <v>9918</v>
      </c>
      <c r="I53" s="178"/>
      <c r="J53" s="167">
        <f t="shared" ref="J53:J58" si="8">ROUND((G53+H53)*(1-$D$3)+I53*(1-$D$4),0)</f>
        <v>9918</v>
      </c>
      <c r="K53" s="166">
        <f t="shared" si="1"/>
        <v>0</v>
      </c>
      <c r="L53" s="177">
        <f t="shared" si="5"/>
        <v>-5.0000000000000044E-2</v>
      </c>
      <c r="M53" s="176">
        <v>10440</v>
      </c>
      <c r="N53" s="42"/>
      <c r="O53" s="42"/>
      <c r="P53" s="42"/>
      <c r="Q53" s="42"/>
      <c r="R53" s="42"/>
      <c r="S53" s="42"/>
      <c r="T53" s="42"/>
      <c r="U53" s="42"/>
    </row>
    <row r="54" spans="1:21" ht="18.75" customHeight="1">
      <c r="A54" s="42"/>
      <c r="B54" s="23"/>
      <c r="C54" s="282"/>
      <c r="D54" s="282" t="s">
        <v>777</v>
      </c>
      <c r="E54" s="285"/>
      <c r="F54" s="169" t="s">
        <v>784</v>
      </c>
      <c r="G54" s="178"/>
      <c r="H54" s="178">
        <v>10689</v>
      </c>
      <c r="I54" s="178"/>
      <c r="J54" s="167">
        <f t="shared" si="8"/>
        <v>10689</v>
      </c>
      <c r="K54" s="166">
        <f t="shared" si="1"/>
        <v>0</v>
      </c>
      <c r="L54" s="177">
        <f t="shared" si="5"/>
        <v>-5.0035549235691423E-2</v>
      </c>
      <c r="M54" s="176">
        <v>11252</v>
      </c>
      <c r="N54" s="42"/>
      <c r="O54" s="42"/>
      <c r="P54" s="42"/>
      <c r="Q54" s="42"/>
      <c r="R54" s="42"/>
      <c r="S54" s="42"/>
      <c r="T54" s="42"/>
      <c r="U54" s="42"/>
    </row>
    <row r="55" spans="1:21" ht="18.75" customHeight="1">
      <c r="A55" s="42"/>
      <c r="B55" s="23"/>
      <c r="C55" s="282"/>
      <c r="D55" s="282" t="s">
        <v>778</v>
      </c>
      <c r="E55" s="285"/>
      <c r="F55" s="169" t="s">
        <v>784</v>
      </c>
      <c r="G55" s="178"/>
      <c r="H55" s="178">
        <v>11268</v>
      </c>
      <c r="I55" s="178"/>
      <c r="J55" s="167">
        <f t="shared" si="8"/>
        <v>11268</v>
      </c>
      <c r="K55" s="166">
        <f t="shared" si="1"/>
        <v>0</v>
      </c>
      <c r="L55" s="177">
        <f t="shared" si="5"/>
        <v>-4.9995784503836127E-2</v>
      </c>
      <c r="M55" s="176">
        <v>11861</v>
      </c>
      <c r="N55" s="42"/>
      <c r="O55" s="42"/>
      <c r="P55" s="42"/>
      <c r="Q55" s="42"/>
      <c r="R55" s="42"/>
      <c r="S55" s="42"/>
      <c r="T55" s="42"/>
      <c r="U55" s="42"/>
    </row>
    <row r="56" spans="1:21" ht="18.75" customHeight="1">
      <c r="A56" s="42"/>
      <c r="B56" s="23"/>
      <c r="C56" s="282"/>
      <c r="D56" s="282" t="s">
        <v>779</v>
      </c>
      <c r="E56" s="285"/>
      <c r="F56" s="169" t="s">
        <v>784</v>
      </c>
      <c r="G56" s="178"/>
      <c r="H56" s="178">
        <v>12900</v>
      </c>
      <c r="I56" s="178"/>
      <c r="J56" s="167">
        <f t="shared" si="8"/>
        <v>12900</v>
      </c>
      <c r="K56" s="166">
        <f t="shared" si="1"/>
        <v>0</v>
      </c>
      <c r="L56" s="177">
        <f t="shared" si="5"/>
        <v>-5.0003682156270712E-2</v>
      </c>
      <c r="M56" s="176">
        <v>13579</v>
      </c>
      <c r="N56" s="42"/>
      <c r="O56" s="42"/>
      <c r="P56" s="42"/>
      <c r="Q56" s="42"/>
      <c r="R56" s="42"/>
      <c r="S56" s="42"/>
      <c r="T56" s="42"/>
      <c r="U56" s="42"/>
    </row>
    <row r="57" spans="1:21" ht="18.75" customHeight="1">
      <c r="A57" s="42"/>
      <c r="B57" s="23"/>
      <c r="C57" s="282"/>
      <c r="D57" s="282" t="s">
        <v>780</v>
      </c>
      <c r="E57" s="285"/>
      <c r="F57" s="169" t="s">
        <v>784</v>
      </c>
      <c r="G57" s="178"/>
      <c r="H57" s="178">
        <v>13323</v>
      </c>
      <c r="I57" s="178"/>
      <c r="J57" s="167">
        <f t="shared" si="8"/>
        <v>13323</v>
      </c>
      <c r="K57" s="166">
        <f t="shared" si="1"/>
        <v>0</v>
      </c>
      <c r="L57" s="177">
        <f t="shared" si="5"/>
        <v>-4.9985738733599572E-2</v>
      </c>
      <c r="M57" s="176">
        <v>14024</v>
      </c>
      <c r="N57" s="42"/>
      <c r="O57" s="42"/>
      <c r="P57" s="42"/>
      <c r="Q57" s="42"/>
      <c r="R57" s="42"/>
      <c r="S57" s="42"/>
      <c r="T57" s="42"/>
      <c r="U57" s="42"/>
    </row>
    <row r="58" spans="1:21" ht="18.75" customHeight="1">
      <c r="A58" s="42"/>
      <c r="B58" s="23"/>
      <c r="C58" s="282"/>
      <c r="D58" s="282" t="s">
        <v>781</v>
      </c>
      <c r="E58" s="285"/>
      <c r="F58" s="169" t="s">
        <v>784</v>
      </c>
      <c r="G58" s="178"/>
      <c r="H58" s="178">
        <v>14605</v>
      </c>
      <c r="I58" s="178"/>
      <c r="J58" s="167">
        <f t="shared" si="8"/>
        <v>14605</v>
      </c>
      <c r="K58" s="166">
        <f t="shared" si="1"/>
        <v>0</v>
      </c>
      <c r="L58" s="177">
        <f t="shared" si="5"/>
        <v>-5.0019513464290344E-2</v>
      </c>
      <c r="M58" s="176">
        <v>15374</v>
      </c>
      <c r="N58" s="42"/>
      <c r="O58" s="42"/>
      <c r="P58" s="42"/>
      <c r="Q58" s="42"/>
      <c r="R58" s="42"/>
      <c r="S58" s="42"/>
      <c r="T58" s="42"/>
      <c r="U58" s="42"/>
    </row>
    <row r="59" spans="1:21" ht="18.75" customHeight="1">
      <c r="A59" s="42"/>
      <c r="B59" s="23"/>
      <c r="C59" s="282"/>
      <c r="D59" s="282" t="s">
        <v>782</v>
      </c>
      <c r="E59" s="285"/>
      <c r="F59" s="169" t="s">
        <v>784</v>
      </c>
      <c r="G59" s="178"/>
      <c r="H59" s="178">
        <v>17299</v>
      </c>
      <c r="I59" s="178"/>
      <c r="J59" s="167">
        <f t="shared" ref="J59:J60" si="9">ROUND((G59+H59)*(1-$D$3)+I59*(1-$D$4),0)</f>
        <v>17299</v>
      </c>
      <c r="K59" s="166">
        <f t="shared" si="1"/>
        <v>0</v>
      </c>
      <c r="L59" s="177">
        <f t="shared" si="5"/>
        <v>-4.9975286946015718E-2</v>
      </c>
      <c r="M59" s="176">
        <v>18209</v>
      </c>
      <c r="N59" s="42"/>
      <c r="O59" s="42"/>
      <c r="P59" s="42"/>
      <c r="Q59" s="42"/>
      <c r="R59" s="42"/>
      <c r="S59" s="42"/>
      <c r="T59" s="42"/>
      <c r="U59" s="42"/>
    </row>
    <row r="60" spans="1:21" ht="18.75" customHeight="1">
      <c r="A60" s="42"/>
      <c r="B60" s="23"/>
      <c r="C60" s="282"/>
      <c r="D60" s="282" t="s">
        <v>783</v>
      </c>
      <c r="E60" s="285"/>
      <c r="F60" s="169" t="s">
        <v>784</v>
      </c>
      <c r="G60" s="178"/>
      <c r="H60" s="178">
        <v>17519</v>
      </c>
      <c r="I60" s="178"/>
      <c r="J60" s="167">
        <f t="shared" si="9"/>
        <v>17519</v>
      </c>
      <c r="K60" s="166">
        <f t="shared" si="1"/>
        <v>0</v>
      </c>
      <c r="L60" s="177">
        <f t="shared" si="5"/>
        <v>-4.9997288650290073E-2</v>
      </c>
      <c r="M60" s="176">
        <v>18441</v>
      </c>
      <c r="N60" s="42"/>
      <c r="O60" s="42"/>
      <c r="P60" s="42"/>
      <c r="Q60" s="42"/>
      <c r="R60" s="42"/>
      <c r="S60" s="42"/>
      <c r="T60" s="42"/>
      <c r="U60" s="42"/>
    </row>
    <row r="61" spans="1:21" ht="15">
      <c r="A61" s="42"/>
      <c r="B61" s="111"/>
      <c r="C61" s="215"/>
      <c r="D61" s="215"/>
      <c r="E61" s="215"/>
      <c r="F61" s="215"/>
      <c r="G61" s="217"/>
      <c r="H61" s="217"/>
      <c r="I61" s="217"/>
      <c r="J61" s="217"/>
      <c r="K61" s="217"/>
      <c r="L61" s="217"/>
      <c r="M61" s="243"/>
      <c r="N61" s="42"/>
      <c r="O61" s="42"/>
      <c r="P61" s="42"/>
      <c r="Q61" s="42"/>
      <c r="R61" s="42"/>
      <c r="S61" s="42"/>
      <c r="T61" s="42"/>
      <c r="U61" s="42"/>
    </row>
    <row r="62" spans="1:21" ht="32.25" customHeight="1">
      <c r="A62" s="42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42"/>
      <c r="O62" s="42"/>
      <c r="P62" s="42"/>
      <c r="Q62" s="42"/>
      <c r="R62" s="42"/>
      <c r="S62" s="42"/>
      <c r="T62" s="42"/>
      <c r="U62" s="42"/>
    </row>
    <row r="63" spans="1:21" ht="67.5" customHeight="1">
      <c r="A63" s="42"/>
      <c r="B63" s="110"/>
      <c r="C63" s="226"/>
      <c r="D63" s="226"/>
      <c r="E63" s="226"/>
      <c r="F63" s="226"/>
      <c r="G63" s="227"/>
      <c r="H63" s="227"/>
      <c r="I63" s="227"/>
      <c r="J63" s="227"/>
      <c r="K63" s="227"/>
      <c r="L63" s="227"/>
      <c r="M63" s="240"/>
      <c r="N63" s="42"/>
      <c r="O63" s="42"/>
      <c r="P63" s="42"/>
      <c r="Q63" s="42"/>
      <c r="R63" s="42"/>
      <c r="S63" s="42"/>
      <c r="T63" s="42"/>
      <c r="U63" s="42"/>
    </row>
    <row r="64" spans="1:21" ht="17.25" customHeight="1">
      <c r="A64" s="42"/>
      <c r="B64" s="274" t="s">
        <v>262</v>
      </c>
      <c r="C64" s="275"/>
      <c r="D64" s="276"/>
      <c r="E64" s="277"/>
      <c r="F64" s="277"/>
      <c r="G64" s="278"/>
      <c r="H64" s="279"/>
      <c r="I64" s="279"/>
      <c r="J64" s="279"/>
      <c r="K64" s="279"/>
      <c r="L64" s="279"/>
      <c r="M64" s="284"/>
      <c r="N64" s="42"/>
      <c r="O64" s="42"/>
      <c r="P64" s="42"/>
      <c r="Q64" s="42"/>
      <c r="R64" s="42"/>
      <c r="S64" s="42"/>
      <c r="T64" s="42"/>
      <c r="U64" s="42"/>
    </row>
    <row r="65" spans="1:21" ht="18" customHeight="1">
      <c r="A65" s="42"/>
      <c r="B65" s="69"/>
      <c r="C65" s="13"/>
      <c r="D65" s="13"/>
      <c r="E65" s="13"/>
      <c r="F65" s="13"/>
      <c r="G65" s="14"/>
      <c r="H65" s="14"/>
      <c r="I65" s="14"/>
      <c r="J65" s="14"/>
      <c r="K65" s="14"/>
      <c r="L65" s="14"/>
      <c r="M65" s="241"/>
      <c r="N65" s="42"/>
      <c r="O65" s="42"/>
      <c r="P65" s="42"/>
      <c r="Q65" s="42"/>
      <c r="R65" s="42"/>
      <c r="S65" s="42"/>
      <c r="T65" s="42"/>
      <c r="U65" s="42"/>
    </row>
    <row r="66" spans="1:21" ht="18" customHeight="1">
      <c r="A66" s="42"/>
      <c r="B66" s="23"/>
      <c r="C66" s="282" t="s">
        <v>263</v>
      </c>
      <c r="D66" s="282"/>
      <c r="E66" s="285"/>
      <c r="F66" s="169" t="s">
        <v>784</v>
      </c>
      <c r="G66" s="178">
        <v>613</v>
      </c>
      <c r="H66" s="178"/>
      <c r="I66" s="178"/>
      <c r="J66" s="167">
        <f t="shared" ref="J66:J72" si="10">ROUND((G66+H66)*(1-$D$3)+I66*(1-$D$4),0)</f>
        <v>613</v>
      </c>
      <c r="K66" s="166">
        <f t="shared" si="1"/>
        <v>0</v>
      </c>
      <c r="L66" s="177">
        <f t="shared" si="5"/>
        <v>0</v>
      </c>
      <c r="M66" s="176">
        <v>613</v>
      </c>
      <c r="N66" s="42"/>
      <c r="O66" s="42"/>
      <c r="P66" s="42"/>
      <c r="Q66" s="42"/>
      <c r="R66" s="42"/>
      <c r="S66" s="42"/>
      <c r="T66" s="42"/>
      <c r="U66" s="42"/>
    </row>
    <row r="67" spans="1:21" ht="18" customHeight="1">
      <c r="A67" s="42"/>
      <c r="B67" s="23"/>
      <c r="C67" s="282" t="s">
        <v>264</v>
      </c>
      <c r="D67" s="282"/>
      <c r="E67" s="285"/>
      <c r="F67" s="169" t="s">
        <v>784</v>
      </c>
      <c r="G67" s="178">
        <v>635</v>
      </c>
      <c r="H67" s="178"/>
      <c r="I67" s="178"/>
      <c r="J67" s="167">
        <f t="shared" si="10"/>
        <v>635</v>
      </c>
      <c r="K67" s="166">
        <f t="shared" si="1"/>
        <v>0</v>
      </c>
      <c r="L67" s="177">
        <f t="shared" si="5"/>
        <v>0</v>
      </c>
      <c r="M67" s="176">
        <v>635</v>
      </c>
      <c r="N67" s="42"/>
      <c r="O67" s="42"/>
      <c r="P67" s="42"/>
      <c r="Q67" s="42"/>
      <c r="R67" s="42"/>
      <c r="S67" s="42"/>
      <c r="T67" s="42"/>
      <c r="U67" s="42"/>
    </row>
    <row r="68" spans="1:21" ht="18" customHeight="1">
      <c r="A68" s="42"/>
      <c r="B68" s="23"/>
      <c r="C68" s="282" t="s">
        <v>265</v>
      </c>
      <c r="D68" s="282"/>
      <c r="E68" s="285"/>
      <c r="F68" s="169" t="s">
        <v>784</v>
      </c>
      <c r="G68" s="178">
        <v>681</v>
      </c>
      <c r="H68" s="178"/>
      <c r="I68" s="178"/>
      <c r="J68" s="167">
        <f t="shared" si="10"/>
        <v>681</v>
      </c>
      <c r="K68" s="166">
        <f t="shared" si="1"/>
        <v>0</v>
      </c>
      <c r="L68" s="177">
        <f t="shared" si="5"/>
        <v>0</v>
      </c>
      <c r="M68" s="176">
        <v>681</v>
      </c>
      <c r="N68" s="42"/>
      <c r="O68" s="42"/>
      <c r="P68" s="42"/>
      <c r="Q68" s="42"/>
      <c r="R68" s="42"/>
      <c r="S68" s="42"/>
      <c r="T68" s="42"/>
      <c r="U68" s="42"/>
    </row>
    <row r="69" spans="1:21" ht="18" customHeight="1">
      <c r="A69" s="42"/>
      <c r="B69" s="23"/>
      <c r="C69" s="282" t="s">
        <v>266</v>
      </c>
      <c r="D69" s="282"/>
      <c r="E69" s="285"/>
      <c r="F69" s="169" t="s">
        <v>784</v>
      </c>
      <c r="G69" s="178">
        <v>782</v>
      </c>
      <c r="H69" s="178"/>
      <c r="I69" s="178"/>
      <c r="J69" s="167">
        <f t="shared" si="10"/>
        <v>782</v>
      </c>
      <c r="K69" s="166">
        <f t="shared" si="1"/>
        <v>0</v>
      </c>
      <c r="L69" s="177">
        <f t="shared" si="5"/>
        <v>0</v>
      </c>
      <c r="M69" s="176">
        <v>782</v>
      </c>
      <c r="N69" s="42"/>
      <c r="O69" s="42"/>
      <c r="P69" s="42"/>
      <c r="Q69" s="42"/>
      <c r="R69" s="42"/>
      <c r="S69" s="42"/>
      <c r="T69" s="42"/>
      <c r="U69" s="42"/>
    </row>
    <row r="70" spans="1:21" ht="18" customHeight="1">
      <c r="A70" s="42"/>
      <c r="B70" s="23"/>
      <c r="C70" s="282" t="s">
        <v>267</v>
      </c>
      <c r="D70" s="282"/>
      <c r="E70" s="285"/>
      <c r="F70" s="169" t="s">
        <v>784</v>
      </c>
      <c r="G70" s="178">
        <v>795</v>
      </c>
      <c r="H70" s="178"/>
      <c r="I70" s="178"/>
      <c r="J70" s="167">
        <f t="shared" si="10"/>
        <v>795</v>
      </c>
      <c r="K70" s="166">
        <f t="shared" si="1"/>
        <v>0</v>
      </c>
      <c r="L70" s="177">
        <f t="shared" si="5"/>
        <v>0</v>
      </c>
      <c r="M70" s="176">
        <v>795</v>
      </c>
      <c r="N70" s="42"/>
      <c r="O70" s="42"/>
      <c r="P70" s="42"/>
      <c r="Q70" s="42"/>
      <c r="R70" s="42"/>
      <c r="S70" s="42"/>
      <c r="T70" s="42"/>
      <c r="U70" s="42"/>
    </row>
    <row r="71" spans="1:21" ht="18" customHeight="1">
      <c r="A71" s="42"/>
      <c r="B71" s="23"/>
      <c r="C71" s="282" t="s">
        <v>268</v>
      </c>
      <c r="D71" s="282"/>
      <c r="E71" s="285"/>
      <c r="F71" s="169" t="s">
        <v>784</v>
      </c>
      <c r="G71" s="178">
        <v>820</v>
      </c>
      <c r="H71" s="178"/>
      <c r="I71" s="178"/>
      <c r="J71" s="167">
        <f t="shared" si="10"/>
        <v>820</v>
      </c>
      <c r="K71" s="166">
        <f t="shared" si="1"/>
        <v>0</v>
      </c>
      <c r="L71" s="177">
        <f t="shared" si="5"/>
        <v>0</v>
      </c>
      <c r="M71" s="176">
        <v>820</v>
      </c>
      <c r="N71" s="42"/>
      <c r="O71" s="42"/>
      <c r="P71" s="42"/>
      <c r="Q71" s="42"/>
      <c r="R71" s="42"/>
      <c r="S71" s="42"/>
      <c r="T71" s="42"/>
      <c r="U71" s="42"/>
    </row>
    <row r="72" spans="1:21" ht="18" customHeight="1">
      <c r="A72" s="42"/>
      <c r="B72" s="23"/>
      <c r="C72" s="282" t="s">
        <v>269</v>
      </c>
      <c r="D72" s="282"/>
      <c r="E72" s="285"/>
      <c r="F72" s="169" t="s">
        <v>784</v>
      </c>
      <c r="G72" s="178">
        <v>859</v>
      </c>
      <c r="H72" s="178"/>
      <c r="I72" s="178"/>
      <c r="J72" s="167">
        <f t="shared" si="10"/>
        <v>859</v>
      </c>
      <c r="K72" s="166">
        <f t="shared" si="1"/>
        <v>0</v>
      </c>
      <c r="L72" s="177">
        <f t="shared" si="5"/>
        <v>0</v>
      </c>
      <c r="M72" s="176">
        <v>859</v>
      </c>
      <c r="N72" s="42"/>
      <c r="O72" s="42"/>
      <c r="P72" s="42"/>
      <c r="Q72" s="42"/>
      <c r="R72" s="42"/>
      <c r="S72" s="42"/>
      <c r="T72" s="42"/>
      <c r="U72" s="42"/>
    </row>
    <row r="73" spans="1:21" ht="24.75" customHeight="1">
      <c r="A73" s="42"/>
      <c r="B73" s="23"/>
      <c r="C73" s="13"/>
      <c r="D73" s="13"/>
      <c r="E73" s="13"/>
      <c r="F73" s="13"/>
      <c r="G73" s="14"/>
      <c r="H73" s="14"/>
      <c r="I73" s="14"/>
      <c r="J73" s="14"/>
      <c r="K73" s="14"/>
      <c r="L73" s="14"/>
      <c r="M73" s="241"/>
      <c r="N73" s="42"/>
      <c r="O73" s="42"/>
      <c r="P73" s="42"/>
      <c r="Q73" s="42"/>
      <c r="R73" s="42"/>
      <c r="S73" s="42"/>
      <c r="T73" s="42"/>
      <c r="U73" s="42"/>
    </row>
    <row r="74" spans="1:21" ht="18" customHeight="1">
      <c r="A74" s="42"/>
      <c r="B74" s="274" t="s">
        <v>270</v>
      </c>
      <c r="C74" s="275"/>
      <c r="D74" s="276"/>
      <c r="E74" s="277"/>
      <c r="F74" s="277"/>
      <c r="G74" s="278"/>
      <c r="H74" s="279"/>
      <c r="I74" s="279"/>
      <c r="J74" s="279"/>
      <c r="K74" s="279"/>
      <c r="L74" s="279"/>
      <c r="M74" s="284"/>
      <c r="N74" s="42"/>
      <c r="O74" s="42"/>
      <c r="P74" s="42"/>
      <c r="Q74" s="42"/>
      <c r="R74" s="42"/>
      <c r="S74" s="42"/>
      <c r="T74" s="42"/>
      <c r="U74" s="42"/>
    </row>
    <row r="75" spans="1:21" ht="18" customHeight="1">
      <c r="A75" s="42"/>
      <c r="B75" s="69"/>
      <c r="C75" s="13"/>
      <c r="D75" s="13"/>
      <c r="E75" s="13"/>
      <c r="F75" s="13"/>
      <c r="G75" s="14"/>
      <c r="H75" s="14"/>
      <c r="I75" s="14"/>
      <c r="J75" s="14"/>
      <c r="K75" s="14"/>
      <c r="L75" s="14"/>
      <c r="M75" s="241"/>
      <c r="N75" s="42"/>
      <c r="O75" s="42"/>
      <c r="P75" s="42"/>
      <c r="Q75" s="42"/>
      <c r="R75" s="42"/>
      <c r="S75" s="42"/>
      <c r="T75" s="42"/>
      <c r="U75" s="42"/>
    </row>
    <row r="76" spans="1:21" ht="18" customHeight="1">
      <c r="A76" s="42"/>
      <c r="B76" s="23"/>
      <c r="C76" s="282" t="s">
        <v>271</v>
      </c>
      <c r="D76" s="282"/>
      <c r="E76" s="285" t="s">
        <v>272</v>
      </c>
      <c r="F76" s="169" t="s">
        <v>785</v>
      </c>
      <c r="G76" s="178">
        <v>818</v>
      </c>
      <c r="H76" s="178"/>
      <c r="I76" s="178">
        <v>136</v>
      </c>
      <c r="J76" s="167">
        <f t="shared" ref="J76:J81" si="11">ROUND((G76+H76)*(1-$D$3)+I76*(1-$D$4),0)</f>
        <v>954</v>
      </c>
      <c r="K76" s="166">
        <f t="shared" si="1"/>
        <v>0</v>
      </c>
      <c r="L76" s="177">
        <f t="shared" si="5"/>
        <v>0</v>
      </c>
      <c r="M76" s="176">
        <v>954</v>
      </c>
      <c r="N76" s="42"/>
      <c r="O76" s="42"/>
      <c r="P76" s="42"/>
      <c r="Q76" s="42"/>
      <c r="R76" s="42"/>
      <c r="S76" s="42"/>
      <c r="T76" s="42"/>
      <c r="U76" s="42"/>
    </row>
    <row r="77" spans="1:21" ht="18" customHeight="1">
      <c r="A77" s="42"/>
      <c r="B77" s="23"/>
      <c r="C77" s="282" t="s">
        <v>273</v>
      </c>
      <c r="D77" s="282"/>
      <c r="E77" s="285" t="s">
        <v>272</v>
      </c>
      <c r="F77" s="169" t="s">
        <v>785</v>
      </c>
      <c r="G77" s="178">
        <v>894</v>
      </c>
      <c r="H77" s="178"/>
      <c r="I77" s="178">
        <v>136</v>
      </c>
      <c r="J77" s="167">
        <f t="shared" si="11"/>
        <v>1030</v>
      </c>
      <c r="K77" s="166">
        <f t="shared" ref="K77:K140" si="12">ROUND(J77*$D$5,0)</f>
        <v>0</v>
      </c>
      <c r="L77" s="177">
        <f t="shared" si="5"/>
        <v>0</v>
      </c>
      <c r="M77" s="176">
        <v>1030</v>
      </c>
      <c r="N77" s="42"/>
      <c r="O77" s="42"/>
      <c r="P77" s="42"/>
      <c r="Q77" s="42"/>
      <c r="R77" s="42"/>
      <c r="S77" s="42"/>
      <c r="T77" s="42"/>
      <c r="U77" s="42"/>
    </row>
    <row r="78" spans="1:21" ht="18" customHeight="1">
      <c r="A78" s="42"/>
      <c r="B78" s="23"/>
      <c r="C78" s="282" t="s">
        <v>274</v>
      </c>
      <c r="D78" s="282"/>
      <c r="E78" s="285" t="s">
        <v>272</v>
      </c>
      <c r="F78" s="169" t="s">
        <v>785</v>
      </c>
      <c r="G78" s="178">
        <v>930</v>
      </c>
      <c r="H78" s="178"/>
      <c r="I78" s="178">
        <v>136</v>
      </c>
      <c r="J78" s="167">
        <f t="shared" si="11"/>
        <v>1066</v>
      </c>
      <c r="K78" s="166">
        <f t="shared" si="12"/>
        <v>0</v>
      </c>
      <c r="L78" s="177">
        <f t="shared" si="5"/>
        <v>0</v>
      </c>
      <c r="M78" s="176">
        <v>1066</v>
      </c>
      <c r="N78" s="42"/>
      <c r="O78" s="42"/>
      <c r="P78" s="42"/>
      <c r="Q78" s="42"/>
      <c r="R78" s="42"/>
      <c r="S78" s="42"/>
      <c r="T78" s="42"/>
      <c r="U78" s="42"/>
    </row>
    <row r="79" spans="1:21" ht="18" customHeight="1">
      <c r="A79" s="42"/>
      <c r="B79" s="23"/>
      <c r="C79" s="282" t="s">
        <v>275</v>
      </c>
      <c r="D79" s="282"/>
      <c r="E79" s="285" t="s">
        <v>276</v>
      </c>
      <c r="F79" s="169" t="s">
        <v>785</v>
      </c>
      <c r="G79" s="178">
        <v>1020</v>
      </c>
      <c r="H79" s="178"/>
      <c r="I79" s="178">
        <v>162</v>
      </c>
      <c r="J79" s="167">
        <f t="shared" si="11"/>
        <v>1182</v>
      </c>
      <c r="K79" s="166">
        <f t="shared" si="12"/>
        <v>0</v>
      </c>
      <c r="L79" s="177">
        <f t="shared" si="5"/>
        <v>0</v>
      </c>
      <c r="M79" s="176">
        <v>1182</v>
      </c>
      <c r="N79" s="42"/>
      <c r="O79" s="42"/>
      <c r="P79" s="42"/>
      <c r="Q79" s="42"/>
      <c r="R79" s="42"/>
      <c r="S79" s="42"/>
      <c r="T79" s="42"/>
      <c r="U79" s="42"/>
    </row>
    <row r="80" spans="1:21" ht="18" customHeight="1">
      <c r="A80" s="42"/>
      <c r="B80" s="23"/>
      <c r="C80" s="282" t="s">
        <v>277</v>
      </c>
      <c r="D80" s="282"/>
      <c r="E80" s="285" t="s">
        <v>276</v>
      </c>
      <c r="F80" s="169" t="s">
        <v>785</v>
      </c>
      <c r="G80" s="178">
        <v>1064</v>
      </c>
      <c r="H80" s="178"/>
      <c r="I80" s="178">
        <v>162</v>
      </c>
      <c r="J80" s="167">
        <f t="shared" si="11"/>
        <v>1226</v>
      </c>
      <c r="K80" s="166">
        <f t="shared" si="12"/>
        <v>0</v>
      </c>
      <c r="L80" s="177">
        <f t="shared" si="5"/>
        <v>0</v>
      </c>
      <c r="M80" s="176">
        <v>1226</v>
      </c>
      <c r="N80" s="42"/>
      <c r="O80" s="42"/>
      <c r="P80" s="42"/>
      <c r="Q80" s="42"/>
      <c r="R80" s="42"/>
      <c r="S80" s="42"/>
      <c r="T80" s="42"/>
      <c r="U80" s="42"/>
    </row>
    <row r="81" spans="1:21" ht="18" customHeight="1">
      <c r="A81" s="42"/>
      <c r="B81" s="23"/>
      <c r="C81" s="282" t="s">
        <v>278</v>
      </c>
      <c r="D81" s="282"/>
      <c r="E81" s="285" t="s">
        <v>276</v>
      </c>
      <c r="F81" s="169" t="s">
        <v>785</v>
      </c>
      <c r="G81" s="178">
        <v>1091</v>
      </c>
      <c r="H81" s="178"/>
      <c r="I81" s="178">
        <v>162</v>
      </c>
      <c r="J81" s="167">
        <f t="shared" si="11"/>
        <v>1253</v>
      </c>
      <c r="K81" s="166">
        <f t="shared" si="12"/>
        <v>0</v>
      </c>
      <c r="L81" s="177">
        <f t="shared" si="5"/>
        <v>0</v>
      </c>
      <c r="M81" s="176">
        <v>1253</v>
      </c>
      <c r="N81" s="42"/>
      <c r="O81" s="42"/>
      <c r="P81" s="42"/>
      <c r="Q81" s="42"/>
      <c r="R81" s="42"/>
      <c r="S81" s="42"/>
      <c r="T81" s="42"/>
      <c r="U81" s="42"/>
    </row>
    <row r="82" spans="1:21" ht="17.25" customHeight="1">
      <c r="A82" s="42"/>
      <c r="B82" s="31"/>
      <c r="C82" s="13"/>
      <c r="D82" s="13"/>
      <c r="E82" s="13"/>
      <c r="F82" s="13"/>
      <c r="G82" s="14"/>
      <c r="H82" s="14"/>
      <c r="I82" s="14"/>
      <c r="J82" s="14"/>
      <c r="K82" s="14"/>
      <c r="L82" s="14"/>
      <c r="M82" s="241"/>
      <c r="N82" s="42"/>
      <c r="O82" s="42"/>
      <c r="P82" s="42"/>
      <c r="Q82" s="42"/>
      <c r="R82" s="42"/>
      <c r="S82" s="42"/>
      <c r="T82" s="42"/>
      <c r="U82" s="42"/>
    </row>
    <row r="83" spans="1:21" ht="18" customHeight="1">
      <c r="A83" s="42"/>
      <c r="B83" s="274" t="s">
        <v>279</v>
      </c>
      <c r="C83" s="275"/>
      <c r="D83" s="276"/>
      <c r="E83" s="277"/>
      <c r="F83" s="277"/>
      <c r="G83" s="278"/>
      <c r="H83" s="279"/>
      <c r="I83" s="279"/>
      <c r="J83" s="279"/>
      <c r="K83" s="279"/>
      <c r="L83" s="279"/>
      <c r="M83" s="284"/>
      <c r="N83" s="42"/>
      <c r="O83" s="42"/>
      <c r="P83" s="42"/>
      <c r="Q83" s="42"/>
      <c r="R83" s="42"/>
      <c r="S83" s="42"/>
      <c r="T83" s="42"/>
      <c r="U83" s="42"/>
    </row>
    <row r="84" spans="1:21" ht="18" customHeight="1">
      <c r="A84" s="42"/>
      <c r="B84" s="69"/>
      <c r="C84" s="13"/>
      <c r="D84" s="13"/>
      <c r="E84" s="13"/>
      <c r="F84" s="13"/>
      <c r="G84" s="14"/>
      <c r="H84" s="14"/>
      <c r="I84" s="14"/>
      <c r="J84" s="14"/>
      <c r="K84" s="14"/>
      <c r="L84" s="14"/>
      <c r="M84" s="241"/>
      <c r="N84" s="42"/>
      <c r="O84" s="42"/>
      <c r="P84" s="42"/>
      <c r="Q84" s="42"/>
      <c r="R84" s="42"/>
      <c r="S84" s="42"/>
      <c r="T84" s="42"/>
      <c r="U84" s="42"/>
    </row>
    <row r="85" spans="1:21" ht="18" customHeight="1">
      <c r="A85" s="42"/>
      <c r="B85" s="23"/>
      <c r="C85" s="282" t="s">
        <v>280</v>
      </c>
      <c r="D85" s="282"/>
      <c r="E85" s="285" t="s">
        <v>281</v>
      </c>
      <c r="F85" s="169" t="s">
        <v>785</v>
      </c>
      <c r="G85" s="178">
        <v>742</v>
      </c>
      <c r="H85" s="178"/>
      <c r="I85" s="178">
        <v>172</v>
      </c>
      <c r="J85" s="167">
        <f t="shared" ref="J85:J89" si="13">ROUND((G85+H85)*(1-$D$3)+I85*(1-$D$4),0)</f>
        <v>914</v>
      </c>
      <c r="K85" s="166">
        <f t="shared" si="12"/>
        <v>0</v>
      </c>
      <c r="L85" s="177">
        <f t="shared" si="5"/>
        <v>0</v>
      </c>
      <c r="M85" s="176">
        <v>914</v>
      </c>
      <c r="N85" s="42"/>
      <c r="O85" s="42"/>
      <c r="P85" s="42"/>
      <c r="Q85" s="42"/>
      <c r="R85" s="42"/>
      <c r="S85" s="42"/>
      <c r="T85" s="42"/>
      <c r="U85" s="42"/>
    </row>
    <row r="86" spans="1:21" ht="18" customHeight="1">
      <c r="A86" s="42"/>
      <c r="B86" s="23"/>
      <c r="C86" s="282" t="s">
        <v>282</v>
      </c>
      <c r="D86" s="282"/>
      <c r="E86" s="285" t="s">
        <v>281</v>
      </c>
      <c r="F86" s="169" t="s">
        <v>785</v>
      </c>
      <c r="G86" s="178">
        <v>747</v>
      </c>
      <c r="H86" s="178"/>
      <c r="I86" s="178">
        <v>172</v>
      </c>
      <c r="J86" s="167">
        <f t="shared" si="13"/>
        <v>919</v>
      </c>
      <c r="K86" s="166">
        <f t="shared" si="12"/>
        <v>0</v>
      </c>
      <c r="L86" s="177">
        <f t="shared" si="5"/>
        <v>0</v>
      </c>
      <c r="M86" s="176">
        <v>919</v>
      </c>
      <c r="N86" s="42"/>
      <c r="O86" s="42"/>
      <c r="P86" s="42"/>
      <c r="Q86" s="42"/>
      <c r="R86" s="42"/>
      <c r="S86" s="42"/>
      <c r="T86" s="42"/>
      <c r="U86" s="42"/>
    </row>
    <row r="87" spans="1:21" ht="18" customHeight="1">
      <c r="A87" s="42"/>
      <c r="B87" s="23"/>
      <c r="C87" s="282" t="s">
        <v>283</v>
      </c>
      <c r="D87" s="282"/>
      <c r="E87" s="285" t="s">
        <v>281</v>
      </c>
      <c r="F87" s="169" t="s">
        <v>785</v>
      </c>
      <c r="G87" s="178">
        <v>792</v>
      </c>
      <c r="H87" s="178"/>
      <c r="I87" s="178">
        <v>172</v>
      </c>
      <c r="J87" s="167">
        <f t="shared" si="13"/>
        <v>964</v>
      </c>
      <c r="K87" s="166">
        <f t="shared" si="12"/>
        <v>0</v>
      </c>
      <c r="L87" s="177">
        <f t="shared" si="5"/>
        <v>0</v>
      </c>
      <c r="M87" s="176">
        <v>964</v>
      </c>
      <c r="N87" s="42"/>
      <c r="O87" s="42"/>
      <c r="P87" s="42"/>
      <c r="Q87" s="42"/>
      <c r="R87" s="42"/>
      <c r="S87" s="42"/>
      <c r="T87" s="42"/>
      <c r="U87" s="42"/>
    </row>
    <row r="88" spans="1:21" ht="18" customHeight="1">
      <c r="A88" s="42"/>
      <c r="B88" s="23"/>
      <c r="C88" s="282" t="s">
        <v>284</v>
      </c>
      <c r="D88" s="282"/>
      <c r="E88" s="285" t="s">
        <v>281</v>
      </c>
      <c r="F88" s="169" t="s">
        <v>785</v>
      </c>
      <c r="G88" s="178">
        <v>880</v>
      </c>
      <c r="H88" s="178"/>
      <c r="I88" s="178">
        <v>172</v>
      </c>
      <c r="J88" s="167">
        <f t="shared" si="13"/>
        <v>1052</v>
      </c>
      <c r="K88" s="166">
        <f t="shared" si="12"/>
        <v>0</v>
      </c>
      <c r="L88" s="177">
        <f t="shared" si="5"/>
        <v>0</v>
      </c>
      <c r="M88" s="176">
        <v>1052</v>
      </c>
      <c r="N88" s="42"/>
      <c r="O88" s="42"/>
      <c r="P88" s="42"/>
      <c r="Q88" s="42"/>
      <c r="R88" s="42"/>
      <c r="S88" s="42"/>
      <c r="T88" s="42"/>
      <c r="U88" s="42"/>
    </row>
    <row r="89" spans="1:21" ht="18" customHeight="1">
      <c r="A89" s="42"/>
      <c r="B89" s="23"/>
      <c r="C89" s="282" t="s">
        <v>285</v>
      </c>
      <c r="D89" s="282"/>
      <c r="E89" s="285" t="s">
        <v>281</v>
      </c>
      <c r="F89" s="169" t="s">
        <v>785</v>
      </c>
      <c r="G89" s="178">
        <v>984</v>
      </c>
      <c r="H89" s="178"/>
      <c r="I89" s="178">
        <v>172</v>
      </c>
      <c r="J89" s="167">
        <f t="shared" si="13"/>
        <v>1156</v>
      </c>
      <c r="K89" s="166">
        <f t="shared" si="12"/>
        <v>0</v>
      </c>
      <c r="L89" s="177">
        <f t="shared" si="5"/>
        <v>0</v>
      </c>
      <c r="M89" s="176">
        <v>1156</v>
      </c>
      <c r="N89" s="42"/>
      <c r="O89" s="42"/>
      <c r="P89" s="42"/>
      <c r="Q89" s="42"/>
      <c r="R89" s="42"/>
      <c r="S89" s="42"/>
      <c r="T89" s="42"/>
      <c r="U89" s="42"/>
    </row>
    <row r="90" spans="1:21" ht="30" customHeight="1">
      <c r="A90" s="42"/>
      <c r="B90" s="23"/>
      <c r="C90" s="13"/>
      <c r="D90" s="13"/>
      <c r="E90" s="13"/>
      <c r="F90" s="13"/>
      <c r="G90" s="14"/>
      <c r="H90" s="14"/>
      <c r="I90" s="14"/>
      <c r="J90" s="14"/>
      <c r="K90" s="14"/>
      <c r="L90" s="14"/>
      <c r="M90" s="241"/>
      <c r="N90" s="42"/>
      <c r="O90" s="42"/>
      <c r="P90" s="42"/>
      <c r="Q90" s="42"/>
      <c r="R90" s="42"/>
      <c r="S90" s="42"/>
      <c r="T90" s="42"/>
      <c r="U90" s="42"/>
    </row>
    <row r="91" spans="1:21" ht="18" customHeight="1">
      <c r="A91" s="42"/>
      <c r="B91" s="274" t="s">
        <v>286</v>
      </c>
      <c r="C91" s="275"/>
      <c r="D91" s="276"/>
      <c r="E91" s="277"/>
      <c r="F91" s="277"/>
      <c r="G91" s="278"/>
      <c r="H91" s="279"/>
      <c r="I91" s="279"/>
      <c r="J91" s="279"/>
      <c r="K91" s="279"/>
      <c r="L91" s="279"/>
      <c r="M91" s="284"/>
      <c r="N91" s="42"/>
      <c r="O91" s="42"/>
      <c r="P91" s="42"/>
      <c r="Q91" s="42"/>
      <c r="R91" s="42"/>
      <c r="S91" s="42"/>
      <c r="T91" s="42"/>
      <c r="U91" s="42"/>
    </row>
    <row r="92" spans="1:21" ht="18" customHeight="1">
      <c r="A92" s="42"/>
      <c r="B92" s="69"/>
      <c r="C92" s="13"/>
      <c r="D92" s="13"/>
      <c r="E92" s="13"/>
      <c r="F92" s="13"/>
      <c r="G92" s="14"/>
      <c r="H92" s="14"/>
      <c r="I92" s="14"/>
      <c r="J92" s="14"/>
      <c r="K92" s="14"/>
      <c r="L92" s="14"/>
      <c r="M92" s="241"/>
      <c r="N92" s="42"/>
      <c r="O92" s="42"/>
      <c r="P92" s="42"/>
      <c r="Q92" s="42"/>
      <c r="R92" s="42"/>
      <c r="S92" s="42"/>
      <c r="T92" s="42"/>
      <c r="U92" s="42"/>
    </row>
    <row r="93" spans="1:21" ht="18" customHeight="1">
      <c r="A93" s="42"/>
      <c r="B93" s="23"/>
      <c r="C93" s="282" t="s">
        <v>287</v>
      </c>
      <c r="D93" s="282"/>
      <c r="E93" s="285" t="s">
        <v>288</v>
      </c>
      <c r="F93" s="169" t="s">
        <v>785</v>
      </c>
      <c r="G93" s="178">
        <v>805</v>
      </c>
      <c r="H93" s="178"/>
      <c r="I93" s="178">
        <v>219</v>
      </c>
      <c r="J93" s="167">
        <f t="shared" ref="J93:J100" si="14">ROUND((G93+H93)*(1-$D$3)+I93*(1-$D$4),0)</f>
        <v>1024</v>
      </c>
      <c r="K93" s="166">
        <f t="shared" si="12"/>
        <v>0</v>
      </c>
      <c r="L93" s="177">
        <f t="shared" si="5"/>
        <v>0</v>
      </c>
      <c r="M93" s="176">
        <v>1024</v>
      </c>
      <c r="N93" s="42"/>
      <c r="O93" s="42"/>
      <c r="P93" s="42"/>
      <c r="Q93" s="42"/>
      <c r="R93" s="42"/>
      <c r="S93" s="42"/>
      <c r="T93" s="42"/>
      <c r="U93" s="42"/>
    </row>
    <row r="94" spans="1:21" ht="18" customHeight="1">
      <c r="A94" s="42"/>
      <c r="B94" s="23"/>
      <c r="C94" s="282" t="s">
        <v>289</v>
      </c>
      <c r="D94" s="282"/>
      <c r="E94" s="285" t="s">
        <v>288</v>
      </c>
      <c r="F94" s="169" t="s">
        <v>785</v>
      </c>
      <c r="G94" s="178">
        <v>818</v>
      </c>
      <c r="H94" s="178"/>
      <c r="I94" s="178">
        <v>219</v>
      </c>
      <c r="J94" s="167">
        <f t="shared" si="14"/>
        <v>1037</v>
      </c>
      <c r="K94" s="166">
        <f t="shared" si="12"/>
        <v>0</v>
      </c>
      <c r="L94" s="177">
        <f t="shared" si="5"/>
        <v>0</v>
      </c>
      <c r="M94" s="176">
        <v>1037</v>
      </c>
      <c r="N94" s="42"/>
      <c r="O94" s="42"/>
      <c r="P94" s="42"/>
      <c r="Q94" s="42"/>
      <c r="R94" s="42"/>
      <c r="S94" s="42"/>
      <c r="T94" s="42"/>
      <c r="U94" s="42"/>
    </row>
    <row r="95" spans="1:21" ht="18" customHeight="1">
      <c r="A95" s="42"/>
      <c r="B95" s="23"/>
      <c r="C95" s="282" t="s">
        <v>290</v>
      </c>
      <c r="D95" s="282"/>
      <c r="E95" s="285" t="s">
        <v>288</v>
      </c>
      <c r="F95" s="169" t="s">
        <v>785</v>
      </c>
      <c r="G95" s="178">
        <v>925</v>
      </c>
      <c r="H95" s="178"/>
      <c r="I95" s="178">
        <v>219</v>
      </c>
      <c r="J95" s="167">
        <f t="shared" si="14"/>
        <v>1144</v>
      </c>
      <c r="K95" s="166">
        <f t="shared" si="12"/>
        <v>0</v>
      </c>
      <c r="L95" s="177">
        <f t="shared" ref="L95:L153" si="15">J95/M95-1</f>
        <v>0</v>
      </c>
      <c r="M95" s="176">
        <v>1144</v>
      </c>
      <c r="N95" s="42"/>
      <c r="O95" s="42"/>
      <c r="P95" s="42"/>
      <c r="Q95" s="42"/>
      <c r="R95" s="42"/>
      <c r="S95" s="42"/>
      <c r="T95" s="42"/>
      <c r="U95" s="42"/>
    </row>
    <row r="96" spans="1:21" ht="18" customHeight="1">
      <c r="A96" s="42"/>
      <c r="B96" s="23"/>
      <c r="C96" s="282" t="s">
        <v>291</v>
      </c>
      <c r="D96" s="282"/>
      <c r="E96" s="285" t="s">
        <v>288</v>
      </c>
      <c r="F96" s="169" t="s">
        <v>785</v>
      </c>
      <c r="G96" s="178">
        <v>951</v>
      </c>
      <c r="H96" s="178"/>
      <c r="I96" s="178">
        <v>219</v>
      </c>
      <c r="J96" s="167">
        <f t="shared" si="14"/>
        <v>1170</v>
      </c>
      <c r="K96" s="166">
        <f t="shared" si="12"/>
        <v>0</v>
      </c>
      <c r="L96" s="177">
        <f t="shared" si="15"/>
        <v>0</v>
      </c>
      <c r="M96" s="176">
        <v>1170</v>
      </c>
      <c r="N96" s="42"/>
      <c r="O96" s="42"/>
      <c r="P96" s="42"/>
      <c r="Q96" s="42"/>
      <c r="R96" s="42"/>
      <c r="S96" s="42"/>
      <c r="T96" s="42"/>
      <c r="U96" s="42"/>
    </row>
    <row r="97" spans="1:21" ht="18" customHeight="1">
      <c r="A97" s="42"/>
      <c r="B97" s="23"/>
      <c r="C97" s="282" t="s">
        <v>292</v>
      </c>
      <c r="D97" s="282"/>
      <c r="E97" s="285" t="s">
        <v>288</v>
      </c>
      <c r="F97" s="169" t="s">
        <v>785</v>
      </c>
      <c r="G97" s="178">
        <v>1237</v>
      </c>
      <c r="H97" s="178"/>
      <c r="I97" s="178">
        <v>219</v>
      </c>
      <c r="J97" s="167">
        <f t="shared" si="14"/>
        <v>1456</v>
      </c>
      <c r="K97" s="166">
        <f t="shared" si="12"/>
        <v>0</v>
      </c>
      <c r="L97" s="177">
        <f t="shared" si="15"/>
        <v>0</v>
      </c>
      <c r="M97" s="176">
        <v>1456</v>
      </c>
      <c r="N97" s="42"/>
      <c r="O97" s="42"/>
      <c r="P97" s="42"/>
      <c r="Q97" s="42"/>
      <c r="R97" s="42"/>
      <c r="S97" s="42"/>
      <c r="T97" s="42"/>
      <c r="U97" s="42"/>
    </row>
    <row r="98" spans="1:21" ht="18" customHeight="1">
      <c r="A98" s="42"/>
      <c r="B98" s="23"/>
      <c r="C98" s="282" t="s">
        <v>293</v>
      </c>
      <c r="D98" s="282"/>
      <c r="E98" s="285" t="s">
        <v>288</v>
      </c>
      <c r="F98" s="169" t="s">
        <v>785</v>
      </c>
      <c r="G98" s="178">
        <v>1279</v>
      </c>
      <c r="H98" s="178"/>
      <c r="I98" s="178">
        <v>219</v>
      </c>
      <c r="J98" s="167">
        <f t="shared" si="14"/>
        <v>1498</v>
      </c>
      <c r="K98" s="166">
        <f t="shared" si="12"/>
        <v>0</v>
      </c>
      <c r="L98" s="177">
        <f t="shared" si="15"/>
        <v>0</v>
      </c>
      <c r="M98" s="176">
        <v>1498</v>
      </c>
      <c r="N98" s="42"/>
      <c r="O98" s="42"/>
      <c r="P98" s="42"/>
      <c r="Q98" s="42"/>
      <c r="R98" s="42"/>
      <c r="S98" s="42"/>
      <c r="T98" s="42"/>
      <c r="U98" s="42"/>
    </row>
    <row r="99" spans="1:21" ht="18" customHeight="1">
      <c r="A99" s="42"/>
      <c r="B99" s="23"/>
      <c r="C99" s="282" t="s">
        <v>294</v>
      </c>
      <c r="D99" s="282"/>
      <c r="E99" s="285" t="s">
        <v>288</v>
      </c>
      <c r="F99" s="169" t="s">
        <v>785</v>
      </c>
      <c r="G99" s="178">
        <v>1481</v>
      </c>
      <c r="H99" s="178"/>
      <c r="I99" s="178">
        <v>219</v>
      </c>
      <c r="J99" s="167">
        <f t="shared" si="14"/>
        <v>1700</v>
      </c>
      <c r="K99" s="166">
        <f t="shared" si="12"/>
        <v>0</v>
      </c>
      <c r="L99" s="177">
        <f t="shared" si="15"/>
        <v>0</v>
      </c>
      <c r="M99" s="176">
        <v>1700</v>
      </c>
      <c r="N99" s="42"/>
      <c r="O99" s="42"/>
      <c r="P99" s="42"/>
      <c r="Q99" s="42"/>
      <c r="R99" s="42"/>
      <c r="S99" s="42"/>
      <c r="T99" s="42"/>
      <c r="U99" s="42"/>
    </row>
    <row r="100" spans="1:21" ht="18" customHeight="1">
      <c r="A100" s="42"/>
      <c r="B100" s="23"/>
      <c r="C100" s="282" t="s">
        <v>295</v>
      </c>
      <c r="D100" s="282"/>
      <c r="E100" s="285" t="s">
        <v>288</v>
      </c>
      <c r="F100" s="169" t="s">
        <v>785</v>
      </c>
      <c r="G100" s="178">
        <v>1540</v>
      </c>
      <c r="H100" s="178"/>
      <c r="I100" s="178">
        <v>219</v>
      </c>
      <c r="J100" s="167">
        <f t="shared" si="14"/>
        <v>1759</v>
      </c>
      <c r="K100" s="166">
        <f t="shared" si="12"/>
        <v>0</v>
      </c>
      <c r="L100" s="177">
        <f t="shared" si="15"/>
        <v>0</v>
      </c>
      <c r="M100" s="176">
        <v>1759</v>
      </c>
      <c r="N100" s="42"/>
      <c r="O100" s="42"/>
      <c r="P100" s="42"/>
      <c r="Q100" s="42"/>
      <c r="R100" s="42"/>
      <c r="S100" s="42"/>
      <c r="T100" s="42"/>
      <c r="U100" s="42"/>
    </row>
    <row r="101" spans="1:21" ht="18" customHeight="1">
      <c r="A101" s="42"/>
      <c r="B101" s="23"/>
      <c r="C101" s="13"/>
      <c r="D101" s="13"/>
      <c r="E101" s="13"/>
      <c r="F101" s="13"/>
      <c r="G101" s="14"/>
      <c r="H101" s="14"/>
      <c r="I101" s="14"/>
      <c r="J101" s="14"/>
      <c r="K101" s="14"/>
      <c r="L101" s="14"/>
      <c r="M101" s="241"/>
      <c r="N101" s="42"/>
      <c r="O101" s="42"/>
      <c r="P101" s="42"/>
      <c r="Q101" s="42"/>
      <c r="R101" s="42"/>
      <c r="S101" s="42"/>
      <c r="T101" s="42"/>
      <c r="U101" s="42"/>
    </row>
    <row r="102" spans="1:21" ht="18" customHeight="1">
      <c r="A102" s="42"/>
      <c r="B102" s="274" t="s">
        <v>296</v>
      </c>
      <c r="C102" s="275"/>
      <c r="D102" s="276"/>
      <c r="E102" s="277"/>
      <c r="F102" s="277"/>
      <c r="G102" s="278"/>
      <c r="H102" s="279"/>
      <c r="I102" s="279"/>
      <c r="J102" s="279"/>
      <c r="K102" s="279"/>
      <c r="L102" s="279"/>
      <c r="M102" s="284"/>
      <c r="N102" s="42"/>
      <c r="O102" s="42"/>
      <c r="P102" s="42"/>
      <c r="Q102" s="42"/>
      <c r="R102" s="42"/>
      <c r="S102" s="42"/>
      <c r="T102" s="42"/>
      <c r="U102" s="42"/>
    </row>
    <row r="103" spans="1:21" ht="18" customHeight="1">
      <c r="A103" s="42"/>
      <c r="B103" s="69"/>
      <c r="C103" s="282" t="s">
        <v>759</v>
      </c>
      <c r="D103" s="282"/>
      <c r="E103" s="285"/>
      <c r="F103" s="169" t="s">
        <v>784</v>
      </c>
      <c r="G103" s="178">
        <v>681</v>
      </c>
      <c r="H103" s="178"/>
      <c r="I103" s="178"/>
      <c r="J103" s="167">
        <f t="shared" ref="J103:J106" si="16">ROUND((G103+H103)*(1-$D$3)+I103*(1-$D$4),0)</f>
        <v>681</v>
      </c>
      <c r="K103" s="166">
        <f t="shared" si="12"/>
        <v>0</v>
      </c>
      <c r="L103" s="177">
        <f t="shared" si="15"/>
        <v>0</v>
      </c>
      <c r="M103" s="176">
        <v>681</v>
      </c>
      <c r="N103" s="42"/>
      <c r="O103" s="42"/>
      <c r="P103" s="42"/>
      <c r="Q103" s="42"/>
      <c r="R103" s="42"/>
      <c r="S103" s="42"/>
      <c r="T103" s="42"/>
      <c r="U103" s="42"/>
    </row>
    <row r="104" spans="1:21" ht="18" customHeight="1">
      <c r="A104" s="42"/>
      <c r="B104" s="23"/>
      <c r="C104" s="282" t="s">
        <v>760</v>
      </c>
      <c r="D104" s="282"/>
      <c r="E104" s="285"/>
      <c r="F104" s="169" t="s">
        <v>784</v>
      </c>
      <c r="G104" s="178">
        <v>721</v>
      </c>
      <c r="H104" s="178"/>
      <c r="I104" s="178"/>
      <c r="J104" s="167">
        <f t="shared" si="16"/>
        <v>721</v>
      </c>
      <c r="K104" s="166">
        <f t="shared" si="12"/>
        <v>0</v>
      </c>
      <c r="L104" s="177">
        <f t="shared" si="15"/>
        <v>0</v>
      </c>
      <c r="M104" s="176">
        <v>721</v>
      </c>
      <c r="N104" s="42"/>
      <c r="O104" s="42"/>
      <c r="P104" s="42"/>
      <c r="Q104" s="42"/>
      <c r="R104" s="42"/>
      <c r="S104" s="42"/>
      <c r="T104" s="42"/>
      <c r="U104" s="42"/>
    </row>
    <row r="105" spans="1:21" ht="18" customHeight="1">
      <c r="A105" s="42"/>
      <c r="B105" s="23"/>
      <c r="C105" s="282" t="s">
        <v>761</v>
      </c>
      <c r="D105" s="282"/>
      <c r="E105" s="285"/>
      <c r="F105" s="169" t="s">
        <v>784</v>
      </c>
      <c r="G105" s="178">
        <v>746</v>
      </c>
      <c r="H105" s="178"/>
      <c r="I105" s="178"/>
      <c r="J105" s="167">
        <f t="shared" si="16"/>
        <v>746</v>
      </c>
      <c r="K105" s="166">
        <f t="shared" si="12"/>
        <v>0</v>
      </c>
      <c r="L105" s="177">
        <f t="shared" si="15"/>
        <v>0</v>
      </c>
      <c r="M105" s="176">
        <v>746</v>
      </c>
      <c r="N105" s="42"/>
      <c r="O105" s="42"/>
      <c r="P105" s="42"/>
      <c r="Q105" s="42"/>
      <c r="R105" s="42"/>
      <c r="S105" s="42"/>
      <c r="T105" s="42"/>
      <c r="U105" s="42"/>
    </row>
    <row r="106" spans="1:21" ht="18" customHeight="1">
      <c r="A106" s="42"/>
      <c r="B106" s="23"/>
      <c r="C106" s="282" t="s">
        <v>762</v>
      </c>
      <c r="D106" s="282"/>
      <c r="E106" s="285"/>
      <c r="F106" s="169" t="s">
        <v>784</v>
      </c>
      <c r="G106" s="178">
        <v>772</v>
      </c>
      <c r="H106" s="178"/>
      <c r="I106" s="178"/>
      <c r="J106" s="167">
        <f t="shared" si="16"/>
        <v>772</v>
      </c>
      <c r="K106" s="166">
        <f t="shared" si="12"/>
        <v>0</v>
      </c>
      <c r="L106" s="177">
        <f t="shared" si="15"/>
        <v>0</v>
      </c>
      <c r="M106" s="176">
        <v>772</v>
      </c>
      <c r="N106" s="42"/>
      <c r="O106" s="42"/>
      <c r="P106" s="42"/>
      <c r="Q106" s="42"/>
      <c r="R106" s="42"/>
      <c r="S106" s="42"/>
      <c r="T106" s="42"/>
      <c r="U106" s="42"/>
    </row>
    <row r="107" spans="1:21" ht="31.5" customHeight="1">
      <c r="A107" s="42"/>
      <c r="B107" s="23"/>
      <c r="C107" s="13"/>
      <c r="D107" s="13"/>
      <c r="E107" s="13"/>
      <c r="F107" s="13"/>
      <c r="G107" s="14"/>
      <c r="H107" s="14"/>
      <c r="I107" s="14"/>
      <c r="J107" s="14"/>
      <c r="K107" s="14"/>
      <c r="L107" s="14"/>
      <c r="M107" s="241"/>
      <c r="N107" s="42"/>
      <c r="O107" s="42"/>
      <c r="P107" s="42"/>
      <c r="Q107" s="42"/>
      <c r="R107" s="42"/>
      <c r="S107" s="42"/>
      <c r="T107" s="42"/>
      <c r="U107" s="42"/>
    </row>
    <row r="108" spans="1:21" ht="18" customHeight="1">
      <c r="A108" s="42"/>
      <c r="B108" s="274" t="s">
        <v>297</v>
      </c>
      <c r="C108" s="275"/>
      <c r="D108" s="276"/>
      <c r="E108" s="277"/>
      <c r="F108" s="277"/>
      <c r="G108" s="278"/>
      <c r="H108" s="279"/>
      <c r="I108" s="279"/>
      <c r="J108" s="279"/>
      <c r="K108" s="279"/>
      <c r="L108" s="279"/>
      <c r="M108" s="284"/>
      <c r="N108" s="42"/>
      <c r="O108" s="42"/>
      <c r="P108" s="42"/>
      <c r="Q108" s="42"/>
      <c r="R108" s="42"/>
      <c r="S108" s="42"/>
      <c r="T108" s="42"/>
      <c r="U108" s="42"/>
    </row>
    <row r="109" spans="1:21" ht="18" customHeight="1">
      <c r="A109" s="42"/>
      <c r="B109" s="69"/>
      <c r="C109" s="13"/>
      <c r="D109" s="13"/>
      <c r="E109" s="13"/>
      <c r="F109" s="13"/>
      <c r="G109" s="14"/>
      <c r="H109" s="14"/>
      <c r="I109" s="14"/>
      <c r="J109" s="14"/>
      <c r="K109" s="14"/>
      <c r="L109" s="14"/>
      <c r="M109" s="241"/>
      <c r="N109" s="42"/>
      <c r="O109" s="42"/>
      <c r="P109" s="42"/>
      <c r="Q109" s="42"/>
      <c r="R109" s="42"/>
      <c r="S109" s="42"/>
      <c r="T109" s="42"/>
      <c r="U109" s="42"/>
    </row>
    <row r="110" spans="1:21" ht="18" customHeight="1">
      <c r="A110" s="42"/>
      <c r="B110" s="23"/>
      <c r="C110" s="282" t="s">
        <v>298</v>
      </c>
      <c r="D110" s="282"/>
      <c r="E110" s="285"/>
      <c r="F110" s="169" t="s">
        <v>784</v>
      </c>
      <c r="G110" s="178">
        <v>775</v>
      </c>
      <c r="H110" s="178"/>
      <c r="I110" s="178"/>
      <c r="J110" s="167">
        <f t="shared" ref="J110:J116" si="17">ROUND((G110+H110)*(1-$D$3)+I110*(1-$D$4),0)</f>
        <v>775</v>
      </c>
      <c r="K110" s="166">
        <f t="shared" si="12"/>
        <v>0</v>
      </c>
      <c r="L110" s="177">
        <f t="shared" si="15"/>
        <v>6.0191518467852312E-2</v>
      </c>
      <c r="M110" s="176">
        <v>731</v>
      </c>
      <c r="N110" s="42"/>
      <c r="O110" s="42"/>
      <c r="P110" s="42"/>
      <c r="Q110" s="42"/>
      <c r="R110" s="42"/>
      <c r="S110" s="42"/>
      <c r="T110" s="42"/>
      <c r="U110" s="42"/>
    </row>
    <row r="111" spans="1:21" ht="18" customHeight="1">
      <c r="A111" s="42"/>
      <c r="B111" s="23"/>
      <c r="C111" s="282" t="s">
        <v>299</v>
      </c>
      <c r="D111" s="282"/>
      <c r="E111" s="285"/>
      <c r="F111" s="169" t="s">
        <v>784</v>
      </c>
      <c r="G111" s="178">
        <v>959</v>
      </c>
      <c r="H111" s="178"/>
      <c r="I111" s="178"/>
      <c r="J111" s="167">
        <f t="shared" si="17"/>
        <v>959</v>
      </c>
      <c r="K111" s="166">
        <f t="shared" si="12"/>
        <v>0</v>
      </c>
      <c r="L111" s="177">
        <f t="shared" si="15"/>
        <v>5.9668508287292754E-2</v>
      </c>
      <c r="M111" s="176">
        <v>905</v>
      </c>
      <c r="N111" s="42"/>
      <c r="O111" s="42"/>
      <c r="P111" s="42"/>
      <c r="Q111" s="42"/>
      <c r="R111" s="42"/>
      <c r="S111" s="42"/>
      <c r="T111" s="42"/>
      <c r="U111" s="42"/>
    </row>
    <row r="112" spans="1:21" ht="18" customHeight="1">
      <c r="A112" s="42"/>
      <c r="B112" s="23"/>
      <c r="C112" s="282" t="s">
        <v>300</v>
      </c>
      <c r="D112" s="282"/>
      <c r="E112" s="285"/>
      <c r="F112" s="169" t="s">
        <v>784</v>
      </c>
      <c r="G112" s="178">
        <v>979</v>
      </c>
      <c r="H112" s="178"/>
      <c r="I112" s="178"/>
      <c r="J112" s="167">
        <f t="shared" si="17"/>
        <v>979</v>
      </c>
      <c r="K112" s="166">
        <f t="shared" si="12"/>
        <v>0</v>
      </c>
      <c r="L112" s="177">
        <f t="shared" si="15"/>
        <v>5.9523809523809534E-2</v>
      </c>
      <c r="M112" s="176">
        <v>924</v>
      </c>
      <c r="N112" s="42"/>
      <c r="O112" s="42"/>
      <c r="P112" s="42"/>
      <c r="Q112" s="42"/>
      <c r="R112" s="42"/>
      <c r="S112" s="42"/>
      <c r="T112" s="42"/>
      <c r="U112" s="42"/>
    </row>
    <row r="113" spans="1:21" ht="18" customHeight="1">
      <c r="A113" s="42"/>
      <c r="B113" s="23"/>
      <c r="C113" s="282" t="s">
        <v>301</v>
      </c>
      <c r="D113" s="282"/>
      <c r="E113" s="285"/>
      <c r="F113" s="169" t="s">
        <v>784</v>
      </c>
      <c r="G113" s="178">
        <v>1014</v>
      </c>
      <c r="H113" s="178"/>
      <c r="I113" s="178"/>
      <c r="J113" s="167">
        <f t="shared" si="17"/>
        <v>1014</v>
      </c>
      <c r="K113" s="166">
        <f t="shared" si="12"/>
        <v>0</v>
      </c>
      <c r="L113" s="177">
        <f t="shared" si="15"/>
        <v>5.9561128526645746E-2</v>
      </c>
      <c r="M113" s="176">
        <v>957</v>
      </c>
      <c r="N113" s="42"/>
      <c r="O113" s="42"/>
      <c r="P113" s="42"/>
      <c r="Q113" s="42"/>
      <c r="R113" s="42"/>
      <c r="S113" s="42"/>
      <c r="T113" s="42"/>
      <c r="U113" s="42"/>
    </row>
    <row r="114" spans="1:21" ht="18" customHeight="1">
      <c r="A114" s="42"/>
      <c r="B114" s="23"/>
      <c r="C114" s="282" t="s">
        <v>302</v>
      </c>
      <c r="D114" s="282"/>
      <c r="E114" s="285"/>
      <c r="F114" s="169" t="s">
        <v>784</v>
      </c>
      <c r="G114" s="178">
        <v>1149</v>
      </c>
      <c r="H114" s="178"/>
      <c r="I114" s="178"/>
      <c r="J114" s="167">
        <f>ROUND((G114+H114)*(1-$D$3)+I114*(1-$D$4),0)</f>
        <v>1149</v>
      </c>
      <c r="K114" s="166">
        <f t="shared" si="12"/>
        <v>0</v>
      </c>
      <c r="L114" s="177">
        <f t="shared" si="15"/>
        <v>5.996309963099633E-2</v>
      </c>
      <c r="M114" s="176">
        <v>1084</v>
      </c>
      <c r="N114" s="42"/>
      <c r="O114" s="42"/>
      <c r="P114" s="42"/>
      <c r="Q114" s="42"/>
      <c r="R114" s="42"/>
      <c r="S114" s="42"/>
      <c r="T114" s="42"/>
      <c r="U114" s="42"/>
    </row>
    <row r="115" spans="1:21" ht="18" customHeight="1">
      <c r="A115" s="42"/>
      <c r="B115" s="23"/>
      <c r="C115" s="282" t="s">
        <v>303</v>
      </c>
      <c r="D115" s="282"/>
      <c r="E115" s="285"/>
      <c r="F115" s="169" t="s">
        <v>784</v>
      </c>
      <c r="G115" s="178">
        <v>1244</v>
      </c>
      <c r="H115" s="178"/>
      <c r="I115" s="178"/>
      <c r="J115" s="167">
        <f t="shared" si="17"/>
        <v>1244</v>
      </c>
      <c r="K115" s="166">
        <f t="shared" si="12"/>
        <v>0</v>
      </c>
      <c r="L115" s="177">
        <f t="shared" si="15"/>
        <v>0.15078630897317291</v>
      </c>
      <c r="M115" s="176">
        <v>1081</v>
      </c>
      <c r="N115" s="42"/>
      <c r="O115" s="42"/>
      <c r="P115" s="42"/>
      <c r="Q115" s="42"/>
      <c r="R115" s="42"/>
      <c r="S115" s="42"/>
      <c r="T115" s="42"/>
      <c r="U115" s="42"/>
    </row>
    <row r="116" spans="1:21" ht="18" customHeight="1">
      <c r="A116" s="42"/>
      <c r="B116" s="23"/>
      <c r="C116" s="282" t="s">
        <v>304</v>
      </c>
      <c r="D116" s="282"/>
      <c r="E116" s="285"/>
      <c r="F116" s="169" t="s">
        <v>784</v>
      </c>
      <c r="G116" s="178">
        <v>1311</v>
      </c>
      <c r="H116" s="178"/>
      <c r="I116" s="178"/>
      <c r="J116" s="167">
        <f t="shared" si="17"/>
        <v>1311</v>
      </c>
      <c r="K116" s="166">
        <f t="shared" si="12"/>
        <v>0</v>
      </c>
      <c r="L116" s="177">
        <f t="shared" si="15"/>
        <v>5.9822150363783244E-2</v>
      </c>
      <c r="M116" s="176">
        <v>1237</v>
      </c>
      <c r="N116" s="42"/>
      <c r="O116" s="42"/>
      <c r="P116" s="42"/>
      <c r="Q116" s="42"/>
      <c r="R116" s="42"/>
      <c r="S116" s="42"/>
      <c r="T116" s="42"/>
      <c r="U116" s="42"/>
    </row>
    <row r="117" spans="1:21" ht="17.25" customHeight="1">
      <c r="A117" s="42"/>
      <c r="B117" s="31"/>
      <c r="C117" s="13"/>
      <c r="D117" s="13"/>
      <c r="E117" s="13"/>
      <c r="F117" s="13"/>
      <c r="G117" s="14"/>
      <c r="H117" s="14"/>
      <c r="I117" s="14"/>
      <c r="J117" s="14"/>
      <c r="K117" s="14"/>
      <c r="L117" s="14"/>
      <c r="M117" s="241"/>
      <c r="N117" s="42"/>
      <c r="O117" s="42"/>
      <c r="P117" s="42"/>
      <c r="Q117" s="42"/>
      <c r="R117" s="42"/>
      <c r="S117" s="42"/>
      <c r="T117" s="42"/>
      <c r="U117" s="42"/>
    </row>
    <row r="118" spans="1:21" ht="18" customHeight="1">
      <c r="A118" s="42"/>
      <c r="B118" s="274" t="s">
        <v>772</v>
      </c>
      <c r="C118" s="275"/>
      <c r="D118" s="276"/>
      <c r="E118" s="277"/>
      <c r="F118" s="277"/>
      <c r="G118" s="278"/>
      <c r="H118" s="279"/>
      <c r="I118" s="279"/>
      <c r="J118" s="279"/>
      <c r="K118" s="279"/>
      <c r="L118" s="279"/>
      <c r="M118" s="284"/>
      <c r="N118" s="42"/>
      <c r="O118" s="42"/>
      <c r="P118" s="42"/>
      <c r="Q118" s="42"/>
      <c r="R118" s="42"/>
      <c r="S118" s="42"/>
      <c r="T118" s="42"/>
      <c r="U118" s="42"/>
    </row>
    <row r="119" spans="1:21" ht="18" customHeight="1">
      <c r="A119" s="42"/>
      <c r="B119" s="69"/>
      <c r="C119" s="13"/>
      <c r="D119" s="13"/>
      <c r="E119" s="13"/>
      <c r="F119" s="13"/>
      <c r="G119" s="14"/>
      <c r="H119" s="14"/>
      <c r="I119" s="14"/>
      <c r="J119" s="14"/>
      <c r="K119" s="14"/>
      <c r="L119" s="14"/>
      <c r="M119" s="241"/>
      <c r="N119" s="42"/>
      <c r="O119" s="42"/>
      <c r="P119" s="42"/>
      <c r="Q119" s="42"/>
      <c r="R119" s="42"/>
      <c r="S119" s="42"/>
      <c r="T119" s="42"/>
      <c r="U119" s="42"/>
    </row>
    <row r="120" spans="1:21" ht="18" customHeight="1">
      <c r="A120" s="42"/>
      <c r="B120" s="23"/>
      <c r="C120" s="282" t="s">
        <v>763</v>
      </c>
      <c r="D120" s="282"/>
      <c r="E120" s="285"/>
      <c r="F120" s="169" t="s">
        <v>784</v>
      </c>
      <c r="G120" s="178">
        <v>924</v>
      </c>
      <c r="H120" s="178"/>
      <c r="I120" s="178"/>
      <c r="J120" s="167">
        <f t="shared" ref="J120:J128" si="18">ROUND((G120+H120)*(1-$D$3)+I120*(1-$D$4),0)</f>
        <v>924</v>
      </c>
      <c r="K120" s="166">
        <f t="shared" si="12"/>
        <v>0</v>
      </c>
      <c r="L120" s="177">
        <f t="shared" si="15"/>
        <v>5.0000000000000044E-2</v>
      </c>
      <c r="M120" s="176">
        <v>880</v>
      </c>
      <c r="N120" s="42"/>
      <c r="O120" s="42"/>
      <c r="P120" s="42"/>
      <c r="Q120" s="42"/>
      <c r="R120" s="42"/>
      <c r="S120" s="42"/>
      <c r="T120" s="42"/>
      <c r="U120" s="42"/>
    </row>
    <row r="121" spans="1:21" ht="18" customHeight="1">
      <c r="A121" s="42"/>
      <c r="B121" s="23"/>
      <c r="C121" s="282" t="s">
        <v>764</v>
      </c>
      <c r="D121" s="282"/>
      <c r="E121" s="285"/>
      <c r="F121" s="169" t="s">
        <v>784</v>
      </c>
      <c r="G121" s="178">
        <v>965</v>
      </c>
      <c r="H121" s="178"/>
      <c r="I121" s="178"/>
      <c r="J121" s="167">
        <f t="shared" si="18"/>
        <v>965</v>
      </c>
      <c r="K121" s="166">
        <f t="shared" si="12"/>
        <v>0</v>
      </c>
      <c r="L121" s="177">
        <f t="shared" si="15"/>
        <v>5.0054406964091358E-2</v>
      </c>
      <c r="M121" s="176">
        <v>919</v>
      </c>
      <c r="N121" s="42"/>
      <c r="O121" s="42"/>
      <c r="P121" s="42"/>
      <c r="Q121" s="42"/>
      <c r="R121" s="42"/>
      <c r="S121" s="42"/>
      <c r="T121" s="42"/>
      <c r="U121" s="42"/>
    </row>
    <row r="122" spans="1:21" ht="18" customHeight="1">
      <c r="A122" s="42"/>
      <c r="B122" s="23"/>
      <c r="C122" s="282" t="s">
        <v>765</v>
      </c>
      <c r="D122" s="282"/>
      <c r="E122" s="285"/>
      <c r="F122" s="169" t="s">
        <v>784</v>
      </c>
      <c r="G122" s="178">
        <v>995</v>
      </c>
      <c r="H122" s="178"/>
      <c r="I122" s="178"/>
      <c r="J122" s="167">
        <f t="shared" si="18"/>
        <v>995</v>
      </c>
      <c r="K122" s="166">
        <f t="shared" si="12"/>
        <v>0</v>
      </c>
      <c r="L122" s="177">
        <f t="shared" si="15"/>
        <v>4.9578059071729852E-2</v>
      </c>
      <c r="M122" s="176">
        <v>948</v>
      </c>
      <c r="N122" s="42"/>
      <c r="O122" s="42"/>
      <c r="P122" s="42"/>
      <c r="Q122" s="42"/>
      <c r="R122" s="42"/>
      <c r="S122" s="42"/>
      <c r="T122" s="42"/>
      <c r="U122" s="42"/>
    </row>
    <row r="123" spans="1:21" ht="18" customHeight="1">
      <c r="A123" s="42"/>
      <c r="B123" s="23"/>
      <c r="C123" s="282" t="s">
        <v>766</v>
      </c>
      <c r="D123" s="282"/>
      <c r="E123" s="285"/>
      <c r="F123" s="169" t="s">
        <v>784</v>
      </c>
      <c r="G123" s="178">
        <v>1083</v>
      </c>
      <c r="H123" s="178"/>
      <c r="I123" s="178"/>
      <c r="J123" s="167">
        <f t="shared" si="18"/>
        <v>1083</v>
      </c>
      <c r="K123" s="166">
        <f t="shared" si="12"/>
        <v>0</v>
      </c>
      <c r="L123" s="177">
        <f t="shared" si="15"/>
        <v>5.9686888454011822E-2</v>
      </c>
      <c r="M123" s="176">
        <v>1022</v>
      </c>
      <c r="N123" s="42"/>
      <c r="O123" s="42"/>
      <c r="P123" s="42"/>
      <c r="Q123" s="42"/>
      <c r="R123" s="42"/>
      <c r="S123" s="42"/>
      <c r="T123" s="42"/>
      <c r="U123" s="42"/>
    </row>
    <row r="124" spans="1:21" ht="18" customHeight="1">
      <c r="A124" s="42"/>
      <c r="B124" s="23"/>
      <c r="C124" s="282" t="s">
        <v>767</v>
      </c>
      <c r="D124" s="282"/>
      <c r="E124" s="285"/>
      <c r="F124" s="169" t="s">
        <v>784</v>
      </c>
      <c r="G124" s="178">
        <v>1140</v>
      </c>
      <c r="H124" s="178"/>
      <c r="I124" s="178"/>
      <c r="J124" s="167">
        <f t="shared" si="18"/>
        <v>1140</v>
      </c>
      <c r="K124" s="166">
        <f t="shared" si="12"/>
        <v>0</v>
      </c>
      <c r="L124" s="177">
        <f t="shared" si="15"/>
        <v>6.0465116279069697E-2</v>
      </c>
      <c r="M124" s="176">
        <v>1075</v>
      </c>
      <c r="N124" s="42"/>
      <c r="O124" s="42"/>
      <c r="P124" s="42"/>
      <c r="Q124" s="42"/>
      <c r="R124" s="42"/>
      <c r="S124" s="42"/>
      <c r="T124" s="42"/>
      <c r="U124" s="42"/>
    </row>
    <row r="125" spans="1:21" ht="18" customHeight="1">
      <c r="A125" s="42"/>
      <c r="B125" s="23"/>
      <c r="C125" s="282" t="s">
        <v>768</v>
      </c>
      <c r="D125" s="282"/>
      <c r="E125" s="285"/>
      <c r="F125" s="169" t="s">
        <v>784</v>
      </c>
      <c r="G125" s="178">
        <v>1233</v>
      </c>
      <c r="H125" s="178"/>
      <c r="I125" s="178"/>
      <c r="J125" s="167">
        <f t="shared" si="18"/>
        <v>1233</v>
      </c>
      <c r="K125" s="166">
        <f t="shared" si="12"/>
        <v>0</v>
      </c>
      <c r="L125" s="177">
        <f t="shared" si="15"/>
        <v>7.9684763572679618E-2</v>
      </c>
      <c r="M125" s="176">
        <v>1142</v>
      </c>
      <c r="N125" s="42"/>
      <c r="O125" s="42"/>
      <c r="P125" s="42"/>
      <c r="Q125" s="42"/>
      <c r="R125" s="42"/>
      <c r="S125" s="42"/>
      <c r="T125" s="42"/>
      <c r="U125" s="42"/>
    </row>
    <row r="126" spans="1:21" ht="18" customHeight="1">
      <c r="A126" s="42"/>
      <c r="B126" s="23"/>
      <c r="C126" s="282" t="s">
        <v>769</v>
      </c>
      <c r="D126" s="282"/>
      <c r="E126" s="285"/>
      <c r="F126" s="169" t="s">
        <v>784</v>
      </c>
      <c r="G126" s="178">
        <v>1662</v>
      </c>
      <c r="H126" s="178"/>
      <c r="I126" s="178"/>
      <c r="J126" s="167">
        <f t="shared" si="18"/>
        <v>1662</v>
      </c>
      <c r="K126" s="166">
        <f t="shared" si="12"/>
        <v>0</v>
      </c>
      <c r="L126" s="177">
        <f t="shared" si="15"/>
        <v>5.9948979591836649E-2</v>
      </c>
      <c r="M126" s="176">
        <v>1568</v>
      </c>
      <c r="N126" s="42"/>
      <c r="O126" s="42"/>
      <c r="P126" s="42"/>
      <c r="Q126" s="42"/>
      <c r="R126" s="42"/>
      <c r="S126" s="42"/>
      <c r="T126" s="42"/>
      <c r="U126" s="42"/>
    </row>
    <row r="127" spans="1:21" ht="18" customHeight="1">
      <c r="A127" s="42"/>
      <c r="B127" s="23"/>
      <c r="C127" s="282" t="s">
        <v>770</v>
      </c>
      <c r="D127" s="282"/>
      <c r="E127" s="285"/>
      <c r="F127" s="169" t="s">
        <v>784</v>
      </c>
      <c r="G127" s="178">
        <v>1754</v>
      </c>
      <c r="H127" s="178"/>
      <c r="I127" s="178"/>
      <c r="J127" s="167">
        <f t="shared" si="18"/>
        <v>1754</v>
      </c>
      <c r="K127" s="166">
        <f t="shared" si="12"/>
        <v>0</v>
      </c>
      <c r="L127" s="177">
        <f t="shared" si="15"/>
        <v>7.0164734594264866E-2</v>
      </c>
      <c r="M127" s="176">
        <v>1639</v>
      </c>
      <c r="N127" s="42"/>
      <c r="O127" s="42"/>
      <c r="P127" s="42"/>
      <c r="Q127" s="42"/>
      <c r="R127" s="42"/>
      <c r="S127" s="42"/>
      <c r="T127" s="42"/>
      <c r="U127" s="42"/>
    </row>
    <row r="128" spans="1:21" ht="18" customHeight="1">
      <c r="A128" s="42"/>
      <c r="B128" s="23"/>
      <c r="C128" s="282" t="s">
        <v>771</v>
      </c>
      <c r="D128" s="282"/>
      <c r="E128" s="285"/>
      <c r="F128" s="169" t="s">
        <v>784</v>
      </c>
      <c r="G128" s="178">
        <v>1832</v>
      </c>
      <c r="H128" s="178"/>
      <c r="I128" s="178"/>
      <c r="J128" s="167">
        <f t="shared" si="18"/>
        <v>1832</v>
      </c>
      <c r="K128" s="166">
        <f t="shared" si="12"/>
        <v>0</v>
      </c>
      <c r="L128" s="177">
        <f t="shared" si="15"/>
        <v>6.0185185185185119E-2</v>
      </c>
      <c r="M128" s="176">
        <v>1728</v>
      </c>
      <c r="N128" s="42"/>
      <c r="O128" s="42"/>
      <c r="P128" s="42"/>
      <c r="Q128" s="42"/>
      <c r="R128" s="42"/>
      <c r="S128" s="42"/>
      <c r="T128" s="42"/>
      <c r="U128" s="42"/>
    </row>
    <row r="129" spans="1:21" ht="17.25" customHeight="1">
      <c r="A129" s="42"/>
      <c r="B129" s="31"/>
      <c r="C129" s="13"/>
      <c r="D129" s="13"/>
      <c r="E129" s="13"/>
      <c r="F129" s="13"/>
      <c r="G129" s="14"/>
      <c r="H129" s="14"/>
      <c r="I129" s="14"/>
      <c r="J129" s="14"/>
      <c r="K129" s="14"/>
      <c r="L129" s="14"/>
      <c r="M129" s="241"/>
      <c r="N129" s="42"/>
      <c r="O129" s="42"/>
      <c r="P129" s="42"/>
      <c r="Q129" s="42"/>
      <c r="R129" s="42"/>
      <c r="S129" s="42"/>
      <c r="T129" s="42"/>
      <c r="U129" s="42"/>
    </row>
    <row r="130" spans="1:21" ht="18" customHeight="1">
      <c r="A130" s="42"/>
      <c r="B130" s="274" t="s">
        <v>305</v>
      </c>
      <c r="C130" s="275"/>
      <c r="D130" s="276"/>
      <c r="E130" s="277"/>
      <c r="F130" s="277"/>
      <c r="G130" s="278"/>
      <c r="H130" s="279"/>
      <c r="I130" s="279"/>
      <c r="J130" s="279"/>
      <c r="K130" s="279"/>
      <c r="L130" s="279"/>
      <c r="M130" s="284"/>
      <c r="N130" s="42"/>
      <c r="O130" s="42"/>
      <c r="P130" s="42"/>
      <c r="Q130" s="42"/>
      <c r="R130" s="42"/>
      <c r="S130" s="42"/>
      <c r="T130" s="42"/>
      <c r="U130" s="42"/>
    </row>
    <row r="131" spans="1:21" ht="18" customHeight="1">
      <c r="A131" s="42"/>
      <c r="B131" s="69"/>
      <c r="C131" s="13"/>
      <c r="D131" s="13"/>
      <c r="E131" s="13"/>
      <c r="F131" s="13"/>
      <c r="G131" s="14"/>
      <c r="H131" s="14"/>
      <c r="I131" s="14"/>
      <c r="J131" s="14"/>
      <c r="K131" s="14"/>
      <c r="L131" s="14"/>
      <c r="M131" s="241"/>
      <c r="N131" s="42"/>
      <c r="O131" s="42"/>
      <c r="P131" s="42"/>
      <c r="Q131" s="42"/>
      <c r="R131" s="42"/>
      <c r="S131" s="42"/>
      <c r="T131" s="42"/>
      <c r="U131" s="42"/>
    </row>
    <row r="132" spans="1:21" ht="18" customHeight="1">
      <c r="A132" s="42"/>
      <c r="B132" s="23"/>
      <c r="C132" s="282" t="s">
        <v>306</v>
      </c>
      <c r="D132" s="282"/>
      <c r="E132" s="285"/>
      <c r="F132" s="169" t="s">
        <v>784</v>
      </c>
      <c r="G132" s="178">
        <v>1116</v>
      </c>
      <c r="H132" s="178"/>
      <c r="I132" s="178"/>
      <c r="J132" s="167">
        <f t="shared" ref="J132:J142" si="19">ROUND((G132+H132)*(1-$D$3)+I132*(1-$D$4),0)</f>
        <v>1116</v>
      </c>
      <c r="K132" s="166">
        <f t="shared" si="12"/>
        <v>0</v>
      </c>
      <c r="L132" s="177">
        <f t="shared" si="15"/>
        <v>4.0074557315936676E-2</v>
      </c>
      <c r="M132" s="176">
        <v>1073</v>
      </c>
      <c r="N132" s="42"/>
      <c r="O132" s="42"/>
      <c r="P132" s="42"/>
      <c r="Q132" s="42"/>
      <c r="R132" s="42"/>
      <c r="S132" s="42"/>
      <c r="T132" s="42"/>
      <c r="U132" s="42"/>
    </row>
    <row r="133" spans="1:21" ht="18" customHeight="1">
      <c r="A133" s="42"/>
      <c r="B133" s="23"/>
      <c r="C133" s="282" t="s">
        <v>307</v>
      </c>
      <c r="D133" s="282"/>
      <c r="E133" s="285"/>
      <c r="F133" s="169" t="s">
        <v>784</v>
      </c>
      <c r="G133" s="178">
        <v>1228</v>
      </c>
      <c r="H133" s="178"/>
      <c r="I133" s="178"/>
      <c r="J133" s="167">
        <f t="shared" si="19"/>
        <v>1228</v>
      </c>
      <c r="K133" s="166">
        <f t="shared" si="12"/>
        <v>0</v>
      </c>
      <c r="L133" s="177">
        <f t="shared" si="15"/>
        <v>3.9796782387806928E-2</v>
      </c>
      <c r="M133" s="176">
        <v>1181</v>
      </c>
      <c r="N133" s="42"/>
      <c r="O133" s="42"/>
      <c r="P133" s="42"/>
      <c r="Q133" s="42"/>
      <c r="R133" s="42"/>
      <c r="S133" s="42"/>
      <c r="T133" s="42"/>
      <c r="U133" s="42"/>
    </row>
    <row r="134" spans="1:21" ht="18" customHeight="1">
      <c r="A134" s="42"/>
      <c r="B134" s="23"/>
      <c r="C134" s="282" t="s">
        <v>308</v>
      </c>
      <c r="D134" s="282"/>
      <c r="E134" s="285"/>
      <c r="F134" s="169" t="s">
        <v>784</v>
      </c>
      <c r="G134" s="178">
        <v>1253</v>
      </c>
      <c r="H134" s="178"/>
      <c r="I134" s="178"/>
      <c r="J134" s="167">
        <f t="shared" si="19"/>
        <v>1253</v>
      </c>
      <c r="K134" s="166">
        <f t="shared" si="12"/>
        <v>0</v>
      </c>
      <c r="L134" s="177">
        <f t="shared" si="15"/>
        <v>3.9834024896265641E-2</v>
      </c>
      <c r="M134" s="176">
        <v>1205</v>
      </c>
      <c r="N134" s="42"/>
      <c r="O134" s="42"/>
      <c r="P134" s="42"/>
      <c r="Q134" s="42"/>
      <c r="R134" s="42"/>
      <c r="S134" s="42"/>
      <c r="T134" s="42"/>
      <c r="U134" s="42"/>
    </row>
    <row r="135" spans="1:21" ht="18" customHeight="1">
      <c r="A135" s="42"/>
      <c r="B135" s="23"/>
      <c r="C135" s="282" t="s">
        <v>309</v>
      </c>
      <c r="D135" s="282"/>
      <c r="E135" s="285"/>
      <c r="F135" s="169" t="s">
        <v>784</v>
      </c>
      <c r="G135" s="178">
        <v>1324</v>
      </c>
      <c r="H135" s="178"/>
      <c r="I135" s="178"/>
      <c r="J135" s="167">
        <f t="shared" si="19"/>
        <v>1324</v>
      </c>
      <c r="K135" s="166">
        <f t="shared" si="12"/>
        <v>0</v>
      </c>
      <c r="L135" s="177">
        <f t="shared" si="15"/>
        <v>4.0062843676355042E-2</v>
      </c>
      <c r="M135" s="176">
        <v>1273</v>
      </c>
      <c r="N135" s="42"/>
      <c r="O135" s="42"/>
      <c r="P135" s="42"/>
      <c r="Q135" s="42"/>
      <c r="R135" s="42"/>
      <c r="S135" s="42"/>
      <c r="T135" s="42"/>
      <c r="U135" s="42"/>
    </row>
    <row r="136" spans="1:21" ht="18" customHeight="1">
      <c r="A136" s="42"/>
      <c r="B136" s="23"/>
      <c r="C136" s="282" t="s">
        <v>310</v>
      </c>
      <c r="D136" s="282"/>
      <c r="E136" s="285"/>
      <c r="F136" s="169" t="s">
        <v>784</v>
      </c>
      <c r="G136" s="178">
        <v>1450</v>
      </c>
      <c r="H136" s="178"/>
      <c r="I136" s="178"/>
      <c r="J136" s="167">
        <f t="shared" si="19"/>
        <v>1450</v>
      </c>
      <c r="K136" s="166">
        <f t="shared" si="12"/>
        <v>0</v>
      </c>
      <c r="L136" s="177">
        <f t="shared" si="15"/>
        <v>4.0172166427546729E-2</v>
      </c>
      <c r="M136" s="176">
        <v>1394</v>
      </c>
      <c r="N136" s="42"/>
      <c r="O136" s="42"/>
      <c r="P136" s="42"/>
      <c r="Q136" s="42"/>
      <c r="R136" s="42"/>
      <c r="S136" s="42"/>
      <c r="T136" s="42"/>
      <c r="U136" s="42"/>
    </row>
    <row r="137" spans="1:21" ht="18" customHeight="1">
      <c r="A137" s="42"/>
      <c r="B137" s="23"/>
      <c r="C137" s="282" t="s">
        <v>311</v>
      </c>
      <c r="D137" s="282"/>
      <c r="E137" s="285"/>
      <c r="F137" s="169" t="s">
        <v>784</v>
      </c>
      <c r="G137" s="178">
        <v>2430</v>
      </c>
      <c r="H137" s="178"/>
      <c r="I137" s="178"/>
      <c r="J137" s="167">
        <f t="shared" si="19"/>
        <v>2430</v>
      </c>
      <c r="K137" s="166">
        <f t="shared" si="12"/>
        <v>0</v>
      </c>
      <c r="L137" s="177">
        <f t="shared" si="15"/>
        <v>3.9794608472400572E-2</v>
      </c>
      <c r="M137" s="176">
        <v>2337</v>
      </c>
      <c r="N137" s="42"/>
      <c r="O137" s="42"/>
      <c r="P137" s="42"/>
      <c r="Q137" s="42"/>
      <c r="R137" s="42"/>
      <c r="S137" s="42"/>
      <c r="T137" s="42"/>
      <c r="U137" s="42"/>
    </row>
    <row r="138" spans="1:21" ht="18" customHeight="1">
      <c r="A138" s="42"/>
      <c r="B138" s="23"/>
      <c r="C138" s="282" t="s">
        <v>312</v>
      </c>
      <c r="D138" s="282"/>
      <c r="E138" s="285"/>
      <c r="F138" s="169" t="s">
        <v>784</v>
      </c>
      <c r="G138" s="178">
        <v>2464</v>
      </c>
      <c r="H138" s="178"/>
      <c r="I138" s="178"/>
      <c r="J138" s="167">
        <f t="shared" si="19"/>
        <v>2464</v>
      </c>
      <c r="K138" s="166">
        <f t="shared" si="12"/>
        <v>0</v>
      </c>
      <c r="L138" s="177">
        <f t="shared" si="15"/>
        <v>4.0101308569016503E-2</v>
      </c>
      <c r="M138" s="176">
        <v>2369</v>
      </c>
      <c r="N138" s="42"/>
      <c r="O138" s="42"/>
      <c r="P138" s="42"/>
      <c r="Q138" s="42"/>
      <c r="R138" s="42"/>
      <c r="S138" s="42"/>
      <c r="T138" s="42"/>
      <c r="U138" s="42"/>
    </row>
    <row r="139" spans="1:21" ht="18" customHeight="1">
      <c r="A139" s="42"/>
      <c r="B139" s="23"/>
      <c r="C139" s="282" t="s">
        <v>313</v>
      </c>
      <c r="D139" s="282"/>
      <c r="E139" s="285"/>
      <c r="F139" s="169" t="s">
        <v>784</v>
      </c>
      <c r="G139" s="178">
        <v>2493</v>
      </c>
      <c r="H139" s="178"/>
      <c r="I139" s="178"/>
      <c r="J139" s="167">
        <f t="shared" si="19"/>
        <v>2493</v>
      </c>
      <c r="K139" s="166">
        <f t="shared" si="12"/>
        <v>0</v>
      </c>
      <c r="L139" s="177">
        <f t="shared" si="15"/>
        <v>4.0050062578222745E-2</v>
      </c>
      <c r="M139" s="176">
        <v>2397</v>
      </c>
      <c r="N139" s="42"/>
      <c r="O139" s="42"/>
      <c r="P139" s="42"/>
      <c r="Q139" s="42"/>
      <c r="R139" s="42"/>
      <c r="S139" s="42"/>
      <c r="T139" s="42"/>
      <c r="U139" s="42"/>
    </row>
    <row r="140" spans="1:21" ht="18" customHeight="1">
      <c r="A140" s="42"/>
      <c r="B140" s="23"/>
      <c r="C140" s="282" t="s">
        <v>314</v>
      </c>
      <c r="D140" s="282"/>
      <c r="E140" s="285"/>
      <c r="F140" s="169" t="s">
        <v>784</v>
      </c>
      <c r="G140" s="178">
        <v>4700</v>
      </c>
      <c r="H140" s="178"/>
      <c r="I140" s="178"/>
      <c r="J140" s="167">
        <f t="shared" si="19"/>
        <v>4700</v>
      </c>
      <c r="K140" s="166">
        <f t="shared" si="12"/>
        <v>0</v>
      </c>
      <c r="L140" s="177">
        <f t="shared" si="15"/>
        <v>4.0053109094932537E-2</v>
      </c>
      <c r="M140" s="176">
        <v>4519</v>
      </c>
      <c r="N140" s="42"/>
      <c r="O140" s="42"/>
      <c r="P140" s="42"/>
      <c r="Q140" s="42"/>
      <c r="R140" s="42"/>
      <c r="S140" s="42"/>
      <c r="T140" s="42"/>
      <c r="U140" s="42"/>
    </row>
    <row r="141" spans="1:21" ht="18" customHeight="1">
      <c r="A141" s="42"/>
      <c r="B141" s="23"/>
      <c r="C141" s="282" t="s">
        <v>315</v>
      </c>
      <c r="D141" s="282"/>
      <c r="E141" s="285"/>
      <c r="F141" s="169" t="s">
        <v>784</v>
      </c>
      <c r="G141" s="178">
        <v>4873</v>
      </c>
      <c r="H141" s="178"/>
      <c r="I141" s="178"/>
      <c r="J141" s="167">
        <f t="shared" si="19"/>
        <v>4873</v>
      </c>
      <c r="K141" s="166">
        <f t="shared" ref="K141:K153" si="20">ROUND(J141*$D$5,0)</f>
        <v>0</v>
      </c>
      <c r="L141" s="177">
        <f t="shared" si="15"/>
        <v>3.9906103286384997E-2</v>
      </c>
      <c r="M141" s="176">
        <v>4686</v>
      </c>
      <c r="N141" s="42"/>
      <c r="O141" s="42"/>
      <c r="P141" s="42"/>
      <c r="Q141" s="42"/>
      <c r="R141" s="42"/>
      <c r="S141" s="42"/>
      <c r="T141" s="42"/>
      <c r="U141" s="42"/>
    </row>
    <row r="142" spans="1:21" ht="18" customHeight="1">
      <c r="A142" s="42"/>
      <c r="B142" s="23"/>
      <c r="C142" s="282" t="s">
        <v>316</v>
      </c>
      <c r="D142" s="282"/>
      <c r="E142" s="285"/>
      <c r="F142" s="169" t="s">
        <v>784</v>
      </c>
      <c r="G142" s="178">
        <v>5111</v>
      </c>
      <c r="H142" s="178"/>
      <c r="I142" s="178"/>
      <c r="J142" s="167">
        <f t="shared" si="19"/>
        <v>5111</v>
      </c>
      <c r="K142" s="166">
        <f t="shared" si="20"/>
        <v>0</v>
      </c>
      <c r="L142" s="177">
        <f t="shared" si="15"/>
        <v>4.0089540089540021E-2</v>
      </c>
      <c r="M142" s="176">
        <v>4914</v>
      </c>
      <c r="N142" s="42"/>
      <c r="O142" s="42"/>
      <c r="P142" s="42"/>
      <c r="Q142" s="42"/>
      <c r="R142" s="42"/>
      <c r="S142" s="42"/>
      <c r="T142" s="42"/>
      <c r="U142" s="42"/>
    </row>
    <row r="143" spans="1:21" ht="18.75" customHeight="1">
      <c r="A143" s="42"/>
      <c r="B143" s="23"/>
      <c r="C143" s="13"/>
      <c r="D143" s="13"/>
      <c r="E143" s="13"/>
      <c r="F143" s="13"/>
      <c r="G143" s="14"/>
      <c r="H143" s="14"/>
      <c r="I143" s="14"/>
      <c r="J143" s="14"/>
      <c r="K143" s="14"/>
      <c r="L143" s="14"/>
      <c r="M143" s="241"/>
      <c r="N143" s="42"/>
      <c r="O143" s="42"/>
      <c r="P143" s="42"/>
      <c r="Q143" s="42"/>
      <c r="R143" s="42"/>
      <c r="S143" s="42"/>
      <c r="T143" s="42"/>
      <c r="U143" s="42"/>
    </row>
    <row r="144" spans="1:21" ht="18" customHeight="1">
      <c r="A144" s="42"/>
      <c r="B144" s="274" t="s">
        <v>163</v>
      </c>
      <c r="C144" s="275"/>
      <c r="D144" s="276"/>
      <c r="E144" s="277"/>
      <c r="F144" s="277"/>
      <c r="G144" s="278"/>
      <c r="H144" s="279"/>
      <c r="I144" s="279"/>
      <c r="J144" s="279"/>
      <c r="K144" s="279"/>
      <c r="L144" s="279"/>
      <c r="M144" s="284"/>
      <c r="N144" s="42"/>
      <c r="O144" s="42"/>
      <c r="P144" s="42"/>
      <c r="Q144" s="42"/>
      <c r="R144" s="42"/>
      <c r="S144" s="42"/>
      <c r="T144" s="42"/>
      <c r="U144" s="42"/>
    </row>
    <row r="145" spans="1:21" ht="18" customHeight="1">
      <c r="A145" s="42"/>
      <c r="B145" s="69"/>
      <c r="C145" s="13"/>
      <c r="D145" s="13"/>
      <c r="E145" s="13"/>
      <c r="F145" s="13"/>
      <c r="G145" s="14"/>
      <c r="H145" s="14"/>
      <c r="I145" s="14"/>
      <c r="J145" s="14"/>
      <c r="K145" s="14"/>
      <c r="L145" s="14"/>
      <c r="M145" s="241"/>
      <c r="N145" s="42"/>
      <c r="O145" s="42"/>
      <c r="P145" s="42"/>
      <c r="Q145" s="42"/>
      <c r="R145" s="42"/>
      <c r="S145" s="42"/>
      <c r="T145" s="42"/>
      <c r="U145" s="42"/>
    </row>
    <row r="146" spans="1:21" ht="18" customHeight="1">
      <c r="A146" s="42"/>
      <c r="B146" s="23"/>
      <c r="C146" s="282" t="s">
        <v>317</v>
      </c>
      <c r="D146" s="282"/>
      <c r="E146" s="285"/>
      <c r="F146" s="169" t="s">
        <v>784</v>
      </c>
      <c r="G146" s="178">
        <v>1049</v>
      </c>
      <c r="H146" s="178"/>
      <c r="I146" s="178"/>
      <c r="J146" s="167">
        <f t="shared" ref="J146:J153" si="21">ROUND((G146+H146)*(1-$D$3)+I146*(1-$D$4),0)</f>
        <v>1049</v>
      </c>
      <c r="K146" s="166">
        <f t="shared" si="20"/>
        <v>0</v>
      </c>
      <c r="L146" s="177">
        <f t="shared" si="15"/>
        <v>0</v>
      </c>
      <c r="M146" s="176">
        <v>1049</v>
      </c>
      <c r="N146" s="42"/>
      <c r="O146" s="42"/>
      <c r="P146" s="42"/>
      <c r="Q146" s="42"/>
      <c r="R146" s="42"/>
      <c r="S146" s="42"/>
      <c r="T146" s="42"/>
      <c r="U146" s="42"/>
    </row>
    <row r="147" spans="1:21" ht="18" customHeight="1">
      <c r="A147" s="42"/>
      <c r="B147" s="23"/>
      <c r="C147" s="282" t="s">
        <v>318</v>
      </c>
      <c r="D147" s="282"/>
      <c r="E147" s="285"/>
      <c r="F147" s="169" t="s">
        <v>784</v>
      </c>
      <c r="G147" s="178">
        <v>1068</v>
      </c>
      <c r="H147" s="178"/>
      <c r="I147" s="178"/>
      <c r="J147" s="167">
        <f t="shared" si="21"/>
        <v>1068</v>
      </c>
      <c r="K147" s="166">
        <f t="shared" si="20"/>
        <v>0</v>
      </c>
      <c r="L147" s="177">
        <f t="shared" si="15"/>
        <v>0</v>
      </c>
      <c r="M147" s="176">
        <v>1068</v>
      </c>
      <c r="N147" s="42"/>
      <c r="O147" s="42"/>
      <c r="P147" s="42"/>
      <c r="Q147" s="42"/>
      <c r="R147" s="42"/>
      <c r="S147" s="42"/>
      <c r="T147" s="42"/>
      <c r="U147" s="42"/>
    </row>
    <row r="148" spans="1:21" ht="18" customHeight="1">
      <c r="A148" s="42"/>
      <c r="B148" s="23"/>
      <c r="C148" s="282" t="s">
        <v>319</v>
      </c>
      <c r="D148" s="282"/>
      <c r="E148" s="285"/>
      <c r="F148" s="169" t="s">
        <v>784</v>
      </c>
      <c r="G148" s="178">
        <v>1091</v>
      </c>
      <c r="H148" s="178"/>
      <c r="I148" s="178"/>
      <c r="J148" s="167">
        <f t="shared" si="21"/>
        <v>1091</v>
      </c>
      <c r="K148" s="166">
        <f t="shared" si="20"/>
        <v>0</v>
      </c>
      <c r="L148" s="177">
        <f t="shared" si="15"/>
        <v>0</v>
      </c>
      <c r="M148" s="176">
        <v>1091</v>
      </c>
      <c r="N148" s="42"/>
      <c r="O148" s="42"/>
      <c r="P148" s="42"/>
      <c r="Q148" s="42"/>
      <c r="R148" s="42"/>
      <c r="S148" s="42"/>
      <c r="T148" s="42"/>
      <c r="U148" s="42"/>
    </row>
    <row r="149" spans="1:21" ht="18" customHeight="1">
      <c r="A149" s="42"/>
      <c r="B149" s="23"/>
      <c r="C149" s="282" t="s">
        <v>320</v>
      </c>
      <c r="D149" s="282"/>
      <c r="E149" s="285"/>
      <c r="F149" s="169" t="s">
        <v>784</v>
      </c>
      <c r="G149" s="178">
        <v>1159</v>
      </c>
      <c r="H149" s="178"/>
      <c r="I149" s="178"/>
      <c r="J149" s="167">
        <f t="shared" si="21"/>
        <v>1159</v>
      </c>
      <c r="K149" s="166">
        <f t="shared" si="20"/>
        <v>0</v>
      </c>
      <c r="L149" s="177">
        <f t="shared" si="15"/>
        <v>0</v>
      </c>
      <c r="M149" s="176">
        <v>1159</v>
      </c>
      <c r="N149" s="42"/>
      <c r="O149" s="42"/>
      <c r="P149" s="42"/>
      <c r="Q149" s="42"/>
      <c r="R149" s="42"/>
      <c r="S149" s="42"/>
      <c r="T149" s="42"/>
      <c r="U149" s="42"/>
    </row>
    <row r="150" spans="1:21" ht="18" customHeight="1">
      <c r="A150" s="42"/>
      <c r="B150" s="23"/>
      <c r="C150" s="282" t="s">
        <v>321</v>
      </c>
      <c r="D150" s="282"/>
      <c r="E150" s="285"/>
      <c r="F150" s="169" t="s">
        <v>784</v>
      </c>
      <c r="G150" s="178">
        <v>1285</v>
      </c>
      <c r="H150" s="178"/>
      <c r="I150" s="178"/>
      <c r="J150" s="167">
        <f t="shared" si="21"/>
        <v>1285</v>
      </c>
      <c r="K150" s="166">
        <f t="shared" si="20"/>
        <v>0</v>
      </c>
      <c r="L150" s="177">
        <f t="shared" si="15"/>
        <v>0</v>
      </c>
      <c r="M150" s="176">
        <v>1285</v>
      </c>
      <c r="N150" s="42"/>
      <c r="O150" s="42"/>
      <c r="P150" s="42"/>
      <c r="Q150" s="42"/>
      <c r="R150" s="42"/>
      <c r="S150" s="42"/>
      <c r="T150" s="42"/>
      <c r="U150" s="42"/>
    </row>
    <row r="151" spans="1:21" ht="18" customHeight="1">
      <c r="A151" s="42"/>
      <c r="B151" s="23"/>
      <c r="C151" s="282" t="s">
        <v>322</v>
      </c>
      <c r="D151" s="282"/>
      <c r="E151" s="285"/>
      <c r="F151" s="169" t="s">
        <v>784</v>
      </c>
      <c r="G151" s="178">
        <v>1524</v>
      </c>
      <c r="H151" s="178"/>
      <c r="I151" s="178"/>
      <c r="J151" s="167">
        <f t="shared" si="21"/>
        <v>1524</v>
      </c>
      <c r="K151" s="166">
        <f t="shared" si="20"/>
        <v>0</v>
      </c>
      <c r="L151" s="177">
        <f t="shared" si="15"/>
        <v>0</v>
      </c>
      <c r="M151" s="176">
        <v>1524</v>
      </c>
      <c r="N151" s="42"/>
      <c r="O151" s="42"/>
      <c r="P151" s="42"/>
      <c r="Q151" s="42"/>
      <c r="R151" s="42"/>
      <c r="S151" s="42"/>
      <c r="T151" s="42"/>
      <c r="U151" s="42"/>
    </row>
    <row r="152" spans="1:21" ht="18" customHeight="1">
      <c r="A152" s="42"/>
      <c r="B152" s="23"/>
      <c r="C152" s="282" t="s">
        <v>323</v>
      </c>
      <c r="D152" s="282"/>
      <c r="E152" s="285"/>
      <c r="F152" s="169" t="s">
        <v>784</v>
      </c>
      <c r="G152" s="178">
        <v>1612</v>
      </c>
      <c r="H152" s="178"/>
      <c r="I152" s="178"/>
      <c r="J152" s="167">
        <f t="shared" si="21"/>
        <v>1612</v>
      </c>
      <c r="K152" s="166">
        <f t="shared" si="20"/>
        <v>0</v>
      </c>
      <c r="L152" s="177">
        <f t="shared" si="15"/>
        <v>0</v>
      </c>
      <c r="M152" s="176">
        <v>1612</v>
      </c>
      <c r="N152" s="42"/>
      <c r="O152" s="42"/>
      <c r="P152" s="42"/>
      <c r="Q152" s="42"/>
      <c r="R152" s="42"/>
      <c r="S152" s="42"/>
      <c r="T152" s="42"/>
      <c r="U152" s="42"/>
    </row>
    <row r="153" spans="1:21" ht="18" customHeight="1">
      <c r="A153" s="42"/>
      <c r="B153" s="23"/>
      <c r="C153" s="282" t="s">
        <v>324</v>
      </c>
      <c r="D153" s="282"/>
      <c r="E153" s="285"/>
      <c r="F153" s="169" t="s">
        <v>784</v>
      </c>
      <c r="G153" s="178">
        <v>1951</v>
      </c>
      <c r="H153" s="178"/>
      <c r="I153" s="178"/>
      <c r="J153" s="167">
        <f t="shared" si="21"/>
        <v>1951</v>
      </c>
      <c r="K153" s="166">
        <f t="shared" si="20"/>
        <v>0</v>
      </c>
      <c r="L153" s="177">
        <f t="shared" si="15"/>
        <v>0</v>
      </c>
      <c r="M153" s="176">
        <v>1951</v>
      </c>
      <c r="N153" s="42"/>
      <c r="O153" s="42"/>
      <c r="P153" s="42"/>
      <c r="Q153" s="42"/>
      <c r="R153" s="42"/>
      <c r="S153" s="42"/>
      <c r="T153" s="42"/>
      <c r="U153" s="42"/>
    </row>
    <row r="154" spans="1:21" ht="18" customHeight="1">
      <c r="A154" s="42"/>
      <c r="B154" s="31"/>
      <c r="C154" s="13"/>
      <c r="D154" s="13"/>
      <c r="E154" s="13"/>
      <c r="F154" s="13"/>
      <c r="G154" s="14"/>
      <c r="H154" s="14"/>
      <c r="I154" s="14"/>
      <c r="J154" s="14"/>
      <c r="K154" s="14"/>
      <c r="L154" s="14"/>
      <c r="M154" s="241"/>
      <c r="N154" s="42"/>
      <c r="O154" s="42"/>
      <c r="P154" s="42"/>
      <c r="Q154" s="42"/>
      <c r="R154" s="42"/>
      <c r="S154" s="42"/>
      <c r="T154" s="42"/>
      <c r="U154" s="42"/>
    </row>
    <row r="155" spans="1:21" ht="18" customHeight="1">
      <c r="A155" s="42"/>
      <c r="B155" s="274" t="s">
        <v>533</v>
      </c>
      <c r="C155" s="275"/>
      <c r="D155" s="276"/>
      <c r="E155" s="277"/>
      <c r="F155" s="277"/>
      <c r="G155" s="278"/>
      <c r="H155" s="279"/>
      <c r="I155" s="279"/>
      <c r="J155" s="279"/>
      <c r="K155" s="279"/>
      <c r="L155" s="279"/>
      <c r="M155" s="284"/>
      <c r="N155" s="42"/>
      <c r="O155" s="42"/>
      <c r="P155" s="42"/>
      <c r="Q155" s="42"/>
      <c r="R155" s="42"/>
      <c r="S155" s="42"/>
      <c r="T155" s="42"/>
      <c r="U155" s="42"/>
    </row>
    <row r="156" spans="1:21" ht="18" customHeight="1">
      <c r="A156" s="42"/>
      <c r="B156" s="31"/>
      <c r="C156" s="13"/>
      <c r="D156" s="13"/>
      <c r="E156" s="13"/>
      <c r="F156" s="13"/>
      <c r="G156" s="14"/>
      <c r="H156" s="14"/>
      <c r="I156" s="14"/>
      <c r="J156" s="14"/>
      <c r="K156" s="14"/>
      <c r="L156" s="14"/>
      <c r="M156" s="241"/>
      <c r="N156" s="42"/>
      <c r="O156" s="42"/>
      <c r="P156" s="42"/>
      <c r="Q156" s="42"/>
      <c r="R156" s="42"/>
      <c r="S156" s="42"/>
      <c r="T156" s="42"/>
      <c r="U156" s="42"/>
    </row>
    <row r="157" spans="1:21" ht="27" customHeight="1">
      <c r="A157" s="42"/>
      <c r="B157" s="31"/>
      <c r="C157" s="291" t="s">
        <v>754</v>
      </c>
      <c r="D157" s="13"/>
      <c r="E157" s="13"/>
      <c r="F157" s="13"/>
      <c r="G157" s="148" t="s">
        <v>755</v>
      </c>
      <c r="H157" s="53"/>
      <c r="I157" s="228"/>
      <c r="J157" s="148" t="s">
        <v>756</v>
      </c>
      <c r="K157" s="229" t="s">
        <v>757</v>
      </c>
      <c r="L157" s="242"/>
      <c r="M157" s="229" t="s">
        <v>914</v>
      </c>
      <c r="N157" s="42"/>
      <c r="O157" s="42"/>
      <c r="P157" s="42"/>
      <c r="Q157" s="42"/>
      <c r="R157" s="42"/>
      <c r="S157" s="42"/>
      <c r="T157" s="42"/>
      <c r="U157" s="42"/>
    </row>
    <row r="158" spans="1:21" ht="18" customHeight="1">
      <c r="A158" s="42"/>
      <c r="B158" s="31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241"/>
      <c r="N158" s="42"/>
      <c r="O158" s="42"/>
      <c r="P158" s="42"/>
      <c r="Q158" s="42"/>
      <c r="R158" s="42"/>
      <c r="S158" s="42"/>
      <c r="T158" s="42"/>
      <c r="U158" s="42"/>
    </row>
    <row r="159" spans="1:21" ht="18" customHeight="1">
      <c r="A159" s="42"/>
      <c r="B159" s="289" t="s">
        <v>624</v>
      </c>
      <c r="C159" s="290"/>
      <c r="D159" s="13"/>
      <c r="E159" s="282" t="s">
        <v>564</v>
      </c>
      <c r="F159" s="169" t="s">
        <v>140</v>
      </c>
      <c r="G159" s="219">
        <v>25</v>
      </c>
      <c r="H159" s="14"/>
      <c r="I159" s="14"/>
      <c r="J159" s="167">
        <f>ROUND(G159*(1-$D$4),0)</f>
        <v>25</v>
      </c>
      <c r="K159" s="166">
        <f t="shared" ref="K159:K220" si="22">ROUND(J159*$D$5,0)</f>
        <v>0</v>
      </c>
      <c r="L159" s="177">
        <f t="shared" ref="L159" si="23">J159/M159-1</f>
        <v>0</v>
      </c>
      <c r="M159" s="164">
        <v>25</v>
      </c>
      <c r="N159" s="42"/>
      <c r="O159" s="42"/>
      <c r="P159" s="42"/>
      <c r="Q159" s="42"/>
      <c r="R159" s="42"/>
      <c r="S159" s="42"/>
      <c r="T159" s="42"/>
      <c r="U159" s="42"/>
    </row>
    <row r="160" spans="1:21" ht="18" customHeight="1">
      <c r="A160" s="42"/>
      <c r="B160" s="289" t="s">
        <v>625</v>
      </c>
      <c r="C160" s="290"/>
      <c r="D160" s="13"/>
      <c r="E160" s="282" t="s">
        <v>565</v>
      </c>
      <c r="F160" s="169" t="s">
        <v>140</v>
      </c>
      <c r="G160" s="219">
        <v>25</v>
      </c>
      <c r="H160" s="14"/>
      <c r="I160" s="14"/>
      <c r="J160" s="167">
        <f t="shared" ref="J160:J164" si="24">ROUND(G160*(1-$D$4),0)</f>
        <v>25</v>
      </c>
      <c r="K160" s="166">
        <f t="shared" si="22"/>
        <v>0</v>
      </c>
      <c r="L160" s="177">
        <f t="shared" ref="L160:L221" si="25">J160/M160-1</f>
        <v>0</v>
      </c>
      <c r="M160" s="164">
        <v>25</v>
      </c>
      <c r="N160" s="42"/>
      <c r="O160" s="42"/>
      <c r="P160" s="42"/>
      <c r="Q160" s="42"/>
      <c r="R160" s="42"/>
      <c r="S160" s="42"/>
      <c r="T160" s="42"/>
      <c r="U160" s="42"/>
    </row>
    <row r="161" spans="1:21" ht="18" customHeight="1">
      <c r="A161" s="42"/>
      <c r="B161" s="289" t="s">
        <v>521</v>
      </c>
      <c r="C161" s="290"/>
      <c r="D161" s="13"/>
      <c r="E161" s="282" t="s">
        <v>192</v>
      </c>
      <c r="F161" s="169" t="s">
        <v>140</v>
      </c>
      <c r="G161" s="219">
        <v>62</v>
      </c>
      <c r="H161" s="14"/>
      <c r="I161" s="14"/>
      <c r="J161" s="167">
        <f t="shared" si="24"/>
        <v>62</v>
      </c>
      <c r="K161" s="166">
        <f t="shared" si="22"/>
        <v>0</v>
      </c>
      <c r="L161" s="177">
        <f t="shared" si="25"/>
        <v>0</v>
      </c>
      <c r="M161" s="164">
        <v>62</v>
      </c>
      <c r="N161" s="42"/>
      <c r="O161" s="42"/>
      <c r="P161" s="42"/>
      <c r="Q161" s="42"/>
      <c r="R161" s="42"/>
      <c r="S161" s="42"/>
      <c r="T161" s="42"/>
      <c r="U161" s="42"/>
    </row>
    <row r="162" spans="1:21" ht="18" customHeight="1">
      <c r="A162" s="42"/>
      <c r="B162" s="289" t="s">
        <v>626</v>
      </c>
      <c r="C162" s="290"/>
      <c r="D162" s="13"/>
      <c r="E162" s="282" t="s">
        <v>566</v>
      </c>
      <c r="F162" s="169" t="s">
        <v>140</v>
      </c>
      <c r="G162" s="219">
        <v>102</v>
      </c>
      <c r="H162" s="14"/>
      <c r="I162" s="14"/>
      <c r="J162" s="167">
        <f t="shared" si="24"/>
        <v>102</v>
      </c>
      <c r="K162" s="166">
        <f t="shared" si="22"/>
        <v>0</v>
      </c>
      <c r="L162" s="177">
        <f t="shared" si="25"/>
        <v>0</v>
      </c>
      <c r="M162" s="164">
        <v>102</v>
      </c>
      <c r="N162" s="42"/>
      <c r="O162" s="42"/>
      <c r="P162" s="42"/>
      <c r="Q162" s="42"/>
      <c r="R162" s="42"/>
      <c r="S162" s="42"/>
      <c r="T162" s="42"/>
      <c r="U162" s="42"/>
    </row>
    <row r="163" spans="1:21" ht="18" customHeight="1">
      <c r="A163" s="42"/>
      <c r="B163" s="289" t="s">
        <v>627</v>
      </c>
      <c r="C163" s="290"/>
      <c r="D163" s="13"/>
      <c r="E163" s="282" t="s">
        <v>567</v>
      </c>
      <c r="F163" s="169" t="s">
        <v>140</v>
      </c>
      <c r="G163" s="219">
        <v>60</v>
      </c>
      <c r="H163" s="14"/>
      <c r="I163" s="14"/>
      <c r="J163" s="167">
        <f t="shared" si="24"/>
        <v>60</v>
      </c>
      <c r="K163" s="166">
        <f t="shared" si="22"/>
        <v>0</v>
      </c>
      <c r="L163" s="177">
        <f t="shared" si="25"/>
        <v>0</v>
      </c>
      <c r="M163" s="164">
        <v>60</v>
      </c>
      <c r="N163" s="42"/>
      <c r="O163" s="42"/>
      <c r="P163" s="42"/>
      <c r="Q163" s="42"/>
      <c r="R163" s="42"/>
      <c r="S163" s="42"/>
      <c r="T163" s="42"/>
      <c r="U163" s="42"/>
    </row>
    <row r="164" spans="1:21" ht="18" customHeight="1">
      <c r="A164" s="42"/>
      <c r="B164" s="289" t="s">
        <v>628</v>
      </c>
      <c r="C164" s="290"/>
      <c r="D164" s="13"/>
      <c r="E164" s="282" t="s">
        <v>568</v>
      </c>
      <c r="F164" s="169" t="s">
        <v>140</v>
      </c>
      <c r="G164" s="219">
        <v>55</v>
      </c>
      <c r="H164" s="14"/>
      <c r="I164" s="14"/>
      <c r="J164" s="167">
        <f t="shared" si="24"/>
        <v>55</v>
      </c>
      <c r="K164" s="166">
        <f t="shared" si="22"/>
        <v>0</v>
      </c>
      <c r="L164" s="177">
        <f t="shared" si="25"/>
        <v>0</v>
      </c>
      <c r="M164" s="164">
        <v>55</v>
      </c>
      <c r="N164" s="42"/>
      <c r="O164" s="42"/>
      <c r="P164" s="42"/>
      <c r="Q164" s="42"/>
      <c r="R164" s="42"/>
      <c r="S164" s="42"/>
      <c r="T164" s="42"/>
      <c r="U164" s="42"/>
    </row>
    <row r="165" spans="1:21" ht="18" customHeight="1">
      <c r="A165" s="42"/>
      <c r="B165" s="31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241"/>
      <c r="N165" s="42"/>
      <c r="O165" s="42"/>
      <c r="P165" s="42"/>
      <c r="Q165" s="42"/>
      <c r="R165" s="42"/>
      <c r="S165" s="42"/>
      <c r="T165" s="42"/>
      <c r="U165" s="42"/>
    </row>
    <row r="166" spans="1:21" ht="18" customHeight="1">
      <c r="A166" s="42"/>
      <c r="B166" s="289" t="s">
        <v>629</v>
      </c>
      <c r="C166" s="290"/>
      <c r="D166" s="13"/>
      <c r="E166" s="282" t="s">
        <v>569</v>
      </c>
      <c r="F166" s="169" t="s">
        <v>140</v>
      </c>
      <c r="G166" s="219">
        <v>130</v>
      </c>
      <c r="H166" s="14"/>
      <c r="I166" s="14"/>
      <c r="J166" s="167">
        <f t="shared" ref="J166:J168" si="26">ROUND(G166*(1-$D$4),0)</f>
        <v>130</v>
      </c>
      <c r="K166" s="166">
        <f t="shared" si="22"/>
        <v>0</v>
      </c>
      <c r="L166" s="177">
        <f t="shared" si="25"/>
        <v>0</v>
      </c>
      <c r="M166" s="164">
        <v>130</v>
      </c>
      <c r="N166" s="42"/>
      <c r="O166" s="42"/>
      <c r="P166" s="42"/>
      <c r="Q166" s="42"/>
      <c r="R166" s="42"/>
      <c r="S166" s="42"/>
      <c r="T166" s="42"/>
      <c r="U166" s="42"/>
    </row>
    <row r="167" spans="1:21" ht="18" customHeight="1">
      <c r="A167" s="42"/>
      <c r="B167" s="289" t="s">
        <v>630</v>
      </c>
      <c r="C167" s="290"/>
      <c r="D167" s="13"/>
      <c r="E167" s="282" t="s">
        <v>570</v>
      </c>
      <c r="F167" s="169" t="s">
        <v>140</v>
      </c>
      <c r="G167" s="219">
        <v>130</v>
      </c>
      <c r="H167" s="14"/>
      <c r="I167" s="14"/>
      <c r="J167" s="167">
        <f t="shared" si="26"/>
        <v>130</v>
      </c>
      <c r="K167" s="166">
        <f t="shared" si="22"/>
        <v>0</v>
      </c>
      <c r="L167" s="177">
        <f t="shared" si="25"/>
        <v>0</v>
      </c>
      <c r="M167" s="164">
        <v>130</v>
      </c>
      <c r="N167" s="42"/>
      <c r="O167" s="42"/>
      <c r="P167" s="42"/>
      <c r="Q167" s="42"/>
      <c r="R167" s="42"/>
      <c r="S167" s="42"/>
      <c r="T167" s="42"/>
      <c r="U167" s="42"/>
    </row>
    <row r="168" spans="1:21" ht="18" customHeight="1">
      <c r="A168" s="42"/>
      <c r="B168" s="289" t="s">
        <v>626</v>
      </c>
      <c r="C168" s="290"/>
      <c r="D168" s="13"/>
      <c r="E168" s="282" t="s">
        <v>571</v>
      </c>
      <c r="F168" s="169" t="s">
        <v>140</v>
      </c>
      <c r="G168" s="219">
        <v>65</v>
      </c>
      <c r="H168" s="14"/>
      <c r="I168" s="14"/>
      <c r="J168" s="167">
        <f t="shared" si="26"/>
        <v>65</v>
      </c>
      <c r="K168" s="166">
        <f t="shared" si="22"/>
        <v>0</v>
      </c>
      <c r="L168" s="177">
        <f t="shared" si="25"/>
        <v>0</v>
      </c>
      <c r="M168" s="164">
        <v>65</v>
      </c>
      <c r="N168" s="42"/>
      <c r="O168" s="42"/>
      <c r="P168" s="42"/>
      <c r="Q168" s="42"/>
      <c r="R168" s="42"/>
      <c r="S168" s="42"/>
      <c r="T168" s="42"/>
      <c r="U168" s="42"/>
    </row>
    <row r="169" spans="1:21" ht="18" customHeight="1">
      <c r="A169" s="42"/>
      <c r="B169" s="31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241"/>
      <c r="N169" s="42"/>
      <c r="O169" s="42"/>
      <c r="P169" s="42"/>
      <c r="Q169" s="42"/>
      <c r="R169" s="42"/>
      <c r="S169" s="42"/>
      <c r="T169" s="42"/>
      <c r="U169" s="42"/>
    </row>
    <row r="170" spans="1:21" ht="18" customHeight="1">
      <c r="A170" s="42"/>
      <c r="B170" s="289" t="s">
        <v>631</v>
      </c>
      <c r="C170" s="290"/>
      <c r="D170" s="13"/>
      <c r="E170" s="282" t="s">
        <v>572</v>
      </c>
      <c r="F170" s="169" t="s">
        <v>140</v>
      </c>
      <c r="G170" s="219">
        <v>105</v>
      </c>
      <c r="H170" s="14"/>
      <c r="I170" s="14"/>
      <c r="J170" s="167">
        <f t="shared" ref="J170:J175" si="27">ROUND(G170*(1-$D$4),0)</f>
        <v>105</v>
      </c>
      <c r="K170" s="166">
        <f t="shared" si="22"/>
        <v>0</v>
      </c>
      <c r="L170" s="177">
        <f t="shared" si="25"/>
        <v>0</v>
      </c>
      <c r="M170" s="164">
        <v>105</v>
      </c>
      <c r="N170" s="42"/>
      <c r="O170" s="42"/>
      <c r="P170" s="42"/>
      <c r="Q170" s="42"/>
      <c r="R170" s="42"/>
      <c r="S170" s="42"/>
      <c r="T170" s="42"/>
      <c r="U170" s="42"/>
    </row>
    <row r="171" spans="1:21" ht="18" customHeight="1">
      <c r="A171" s="42"/>
      <c r="B171" s="289" t="s">
        <v>632</v>
      </c>
      <c r="C171" s="290"/>
      <c r="D171" s="13"/>
      <c r="E171" s="282" t="s">
        <v>573</v>
      </c>
      <c r="F171" s="169" t="s">
        <v>140</v>
      </c>
      <c r="G171" s="219">
        <v>52</v>
      </c>
      <c r="H171" s="14"/>
      <c r="I171" s="14"/>
      <c r="J171" s="167">
        <f t="shared" si="27"/>
        <v>52</v>
      </c>
      <c r="K171" s="166">
        <f t="shared" si="22"/>
        <v>0</v>
      </c>
      <c r="L171" s="177">
        <f t="shared" si="25"/>
        <v>0</v>
      </c>
      <c r="M171" s="164">
        <v>52</v>
      </c>
      <c r="N171" s="42"/>
      <c r="O171" s="42"/>
      <c r="P171" s="42"/>
      <c r="Q171" s="42"/>
      <c r="R171" s="42"/>
      <c r="S171" s="42"/>
      <c r="T171" s="42"/>
      <c r="U171" s="42"/>
    </row>
    <row r="172" spans="1:21" ht="18" customHeight="1">
      <c r="A172" s="42"/>
      <c r="B172" s="289" t="s">
        <v>633</v>
      </c>
      <c r="C172" s="290"/>
      <c r="D172" s="13"/>
      <c r="E172" s="282" t="s">
        <v>574</v>
      </c>
      <c r="F172" s="169" t="s">
        <v>140</v>
      </c>
      <c r="G172" s="219">
        <v>180</v>
      </c>
      <c r="H172" s="14"/>
      <c r="I172" s="14"/>
      <c r="J172" s="167">
        <f t="shared" si="27"/>
        <v>180</v>
      </c>
      <c r="K172" s="166">
        <f t="shared" si="22"/>
        <v>0</v>
      </c>
      <c r="L172" s="177">
        <f t="shared" si="25"/>
        <v>0</v>
      </c>
      <c r="M172" s="164">
        <v>180</v>
      </c>
      <c r="N172" s="42"/>
      <c r="O172" s="42"/>
      <c r="P172" s="42"/>
      <c r="Q172" s="42"/>
      <c r="R172" s="42"/>
      <c r="S172" s="42"/>
      <c r="T172" s="42"/>
      <c r="U172" s="42"/>
    </row>
    <row r="173" spans="1:21" ht="18" customHeight="1">
      <c r="A173" s="42"/>
      <c r="B173" s="289" t="s">
        <v>634</v>
      </c>
      <c r="C173" s="290"/>
      <c r="D173" s="13"/>
      <c r="E173" s="282" t="s">
        <v>575</v>
      </c>
      <c r="F173" s="169" t="s">
        <v>140</v>
      </c>
      <c r="G173" s="219">
        <v>142</v>
      </c>
      <c r="H173" s="14"/>
      <c r="I173" s="14"/>
      <c r="J173" s="167">
        <f t="shared" si="27"/>
        <v>142</v>
      </c>
      <c r="K173" s="166">
        <f t="shared" si="22"/>
        <v>0</v>
      </c>
      <c r="L173" s="177">
        <f t="shared" si="25"/>
        <v>0</v>
      </c>
      <c r="M173" s="164">
        <v>142</v>
      </c>
      <c r="N173" s="42"/>
      <c r="O173" s="42"/>
      <c r="P173" s="42"/>
      <c r="Q173" s="42"/>
      <c r="R173" s="42"/>
      <c r="S173" s="42"/>
      <c r="T173" s="42"/>
      <c r="U173" s="42"/>
    </row>
    <row r="174" spans="1:21" ht="18" customHeight="1">
      <c r="A174" s="42"/>
      <c r="B174" s="289" t="s">
        <v>631</v>
      </c>
      <c r="C174" s="290"/>
      <c r="D174" s="13"/>
      <c r="E174" s="282" t="s">
        <v>576</v>
      </c>
      <c r="F174" s="169" t="s">
        <v>140</v>
      </c>
      <c r="G174" s="219">
        <v>224</v>
      </c>
      <c r="H174" s="14"/>
      <c r="I174" s="14"/>
      <c r="J174" s="167">
        <f t="shared" si="27"/>
        <v>224</v>
      </c>
      <c r="K174" s="166">
        <f t="shared" si="22"/>
        <v>0</v>
      </c>
      <c r="L174" s="177">
        <f t="shared" si="25"/>
        <v>0</v>
      </c>
      <c r="M174" s="164">
        <v>224</v>
      </c>
      <c r="N174" s="42"/>
      <c r="O174" s="42"/>
      <c r="P174" s="42"/>
      <c r="Q174" s="42"/>
      <c r="R174" s="42"/>
      <c r="S174" s="42"/>
      <c r="T174" s="42"/>
      <c r="U174" s="42"/>
    </row>
    <row r="175" spans="1:21" ht="18" customHeight="1">
      <c r="A175" s="42"/>
      <c r="B175" s="289" t="s">
        <v>635</v>
      </c>
      <c r="C175" s="290"/>
      <c r="D175" s="13"/>
      <c r="E175" s="282" t="s">
        <v>577</v>
      </c>
      <c r="F175" s="169" t="s">
        <v>140</v>
      </c>
      <c r="G175" s="219">
        <v>83</v>
      </c>
      <c r="H175" s="14"/>
      <c r="I175" s="14"/>
      <c r="J175" s="167">
        <f t="shared" si="27"/>
        <v>83</v>
      </c>
      <c r="K175" s="166">
        <f t="shared" si="22"/>
        <v>0</v>
      </c>
      <c r="L175" s="177">
        <f t="shared" si="25"/>
        <v>0</v>
      </c>
      <c r="M175" s="164">
        <v>83</v>
      </c>
      <c r="N175" s="42"/>
      <c r="O175" s="42"/>
      <c r="P175" s="42"/>
      <c r="Q175" s="42"/>
      <c r="R175" s="42"/>
      <c r="S175" s="42"/>
      <c r="T175" s="42"/>
      <c r="U175" s="42"/>
    </row>
    <row r="176" spans="1:21" ht="18" customHeight="1">
      <c r="A176" s="42"/>
      <c r="B176" s="31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241"/>
      <c r="N176" s="42"/>
      <c r="O176" s="42"/>
      <c r="P176" s="42"/>
      <c r="Q176" s="42"/>
      <c r="R176" s="42"/>
      <c r="S176" s="42"/>
      <c r="T176" s="42"/>
      <c r="U176" s="42"/>
    </row>
    <row r="177" spans="1:21" ht="18" customHeight="1">
      <c r="A177" s="42"/>
      <c r="B177" s="289" t="s">
        <v>636</v>
      </c>
      <c r="C177" s="290"/>
      <c r="D177" s="13"/>
      <c r="E177" s="282" t="s">
        <v>578</v>
      </c>
      <c r="F177" s="169" t="s">
        <v>140</v>
      </c>
      <c r="G177" s="219">
        <v>332</v>
      </c>
      <c r="H177" s="14"/>
      <c r="I177" s="14"/>
      <c r="J177" s="167">
        <f t="shared" ref="J177:J180" si="28">ROUND(G177*(1-$D$4),0)</f>
        <v>332</v>
      </c>
      <c r="K177" s="166">
        <f t="shared" si="22"/>
        <v>0</v>
      </c>
      <c r="L177" s="177">
        <f t="shared" si="25"/>
        <v>0</v>
      </c>
      <c r="M177" s="164">
        <v>332</v>
      </c>
      <c r="N177" s="42"/>
      <c r="O177" s="42"/>
      <c r="P177" s="42"/>
      <c r="Q177" s="42"/>
      <c r="R177" s="42"/>
      <c r="S177" s="42"/>
      <c r="T177" s="42"/>
      <c r="U177" s="42"/>
    </row>
    <row r="178" spans="1:21" ht="18" customHeight="1">
      <c r="A178" s="42"/>
      <c r="B178" s="289" t="s">
        <v>636</v>
      </c>
      <c r="C178" s="290"/>
      <c r="D178" s="13"/>
      <c r="E178" s="282" t="s">
        <v>581</v>
      </c>
      <c r="F178" s="169" t="s">
        <v>140</v>
      </c>
      <c r="G178" s="219">
        <v>315</v>
      </c>
      <c r="H178" s="14"/>
      <c r="I178" s="14"/>
      <c r="J178" s="167">
        <f t="shared" si="28"/>
        <v>315</v>
      </c>
      <c r="K178" s="166">
        <f t="shared" si="22"/>
        <v>0</v>
      </c>
      <c r="L178" s="177">
        <f t="shared" si="25"/>
        <v>0</v>
      </c>
      <c r="M178" s="164">
        <v>315</v>
      </c>
      <c r="N178" s="42"/>
      <c r="O178" s="42"/>
      <c r="P178" s="42"/>
      <c r="Q178" s="42"/>
      <c r="R178" s="42"/>
      <c r="S178" s="42"/>
      <c r="T178" s="42"/>
      <c r="U178" s="42"/>
    </row>
    <row r="179" spans="1:21" ht="18" customHeight="1">
      <c r="A179" s="42"/>
      <c r="B179" s="289" t="s">
        <v>636</v>
      </c>
      <c r="C179" s="290"/>
      <c r="D179" s="13"/>
      <c r="E179" s="282" t="s">
        <v>582</v>
      </c>
      <c r="F179" s="169" t="s">
        <v>140</v>
      </c>
      <c r="G179" s="219">
        <v>513</v>
      </c>
      <c r="H179" s="14"/>
      <c r="I179" s="14"/>
      <c r="J179" s="167">
        <f t="shared" si="28"/>
        <v>513</v>
      </c>
      <c r="K179" s="166">
        <f t="shared" si="22"/>
        <v>0</v>
      </c>
      <c r="L179" s="177">
        <f t="shared" si="25"/>
        <v>0</v>
      </c>
      <c r="M179" s="164">
        <v>513</v>
      </c>
      <c r="N179" s="42"/>
      <c r="O179" s="42"/>
      <c r="P179" s="42"/>
      <c r="Q179" s="42"/>
      <c r="R179" s="42"/>
      <c r="S179" s="42"/>
      <c r="T179" s="42"/>
      <c r="U179" s="42"/>
    </row>
    <row r="180" spans="1:21" ht="18" customHeight="1">
      <c r="A180" s="42"/>
      <c r="B180" s="289" t="s">
        <v>636</v>
      </c>
      <c r="C180" s="290"/>
      <c r="D180" s="13"/>
      <c r="E180" s="282" t="s">
        <v>583</v>
      </c>
      <c r="F180" s="169" t="s">
        <v>140</v>
      </c>
      <c r="G180" s="219">
        <v>564</v>
      </c>
      <c r="H180" s="14"/>
      <c r="I180" s="14"/>
      <c r="J180" s="167">
        <f t="shared" si="28"/>
        <v>564</v>
      </c>
      <c r="K180" s="166">
        <f t="shared" si="22"/>
        <v>0</v>
      </c>
      <c r="L180" s="177">
        <f t="shared" si="25"/>
        <v>0</v>
      </c>
      <c r="M180" s="164">
        <v>564</v>
      </c>
      <c r="N180" s="42"/>
      <c r="O180" s="42"/>
      <c r="P180" s="42"/>
      <c r="Q180" s="42"/>
      <c r="R180" s="42"/>
      <c r="S180" s="42"/>
      <c r="T180" s="42"/>
      <c r="U180" s="42"/>
    </row>
    <row r="181" spans="1:21" ht="18" customHeight="1">
      <c r="A181" s="42"/>
      <c r="B181" s="31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241"/>
      <c r="N181" s="42"/>
      <c r="O181" s="42"/>
      <c r="P181" s="42"/>
      <c r="Q181" s="42"/>
      <c r="R181" s="42"/>
      <c r="S181" s="42"/>
      <c r="T181" s="42"/>
      <c r="U181" s="42"/>
    </row>
    <row r="182" spans="1:21" ht="18" customHeight="1">
      <c r="A182" s="42"/>
      <c r="B182" s="289" t="s">
        <v>637</v>
      </c>
      <c r="C182" s="290"/>
      <c r="D182" s="13"/>
      <c r="E182" s="282" t="s">
        <v>584</v>
      </c>
      <c r="F182" s="169" t="s">
        <v>140</v>
      </c>
      <c r="G182" s="219">
        <v>36</v>
      </c>
      <c r="H182" s="14"/>
      <c r="I182" s="14"/>
      <c r="J182" s="167">
        <f t="shared" ref="J182:J187" si="29">ROUND(G182*(1-$D$4),0)</f>
        <v>36</v>
      </c>
      <c r="K182" s="166">
        <f t="shared" si="22"/>
        <v>0</v>
      </c>
      <c r="L182" s="177">
        <f t="shared" si="25"/>
        <v>0</v>
      </c>
      <c r="M182" s="164">
        <v>36</v>
      </c>
      <c r="N182" s="42"/>
      <c r="O182" s="42"/>
      <c r="P182" s="42"/>
      <c r="Q182" s="42"/>
      <c r="R182" s="42"/>
      <c r="S182" s="42"/>
      <c r="T182" s="42"/>
      <c r="U182" s="42"/>
    </row>
    <row r="183" spans="1:21" ht="18" customHeight="1">
      <c r="A183" s="42"/>
      <c r="B183" s="289" t="s">
        <v>637</v>
      </c>
      <c r="C183" s="290"/>
      <c r="D183" s="13"/>
      <c r="E183" s="282" t="s">
        <v>585</v>
      </c>
      <c r="F183" s="169" t="s">
        <v>140</v>
      </c>
      <c r="G183" s="219">
        <v>39</v>
      </c>
      <c r="H183" s="14"/>
      <c r="I183" s="14"/>
      <c r="J183" s="167">
        <f t="shared" si="29"/>
        <v>39</v>
      </c>
      <c r="K183" s="166">
        <f t="shared" si="22"/>
        <v>0</v>
      </c>
      <c r="L183" s="177">
        <f t="shared" si="25"/>
        <v>0</v>
      </c>
      <c r="M183" s="164">
        <v>39</v>
      </c>
      <c r="N183" s="42"/>
      <c r="O183" s="42"/>
      <c r="P183" s="42"/>
      <c r="Q183" s="42"/>
      <c r="R183" s="42"/>
      <c r="S183" s="42"/>
      <c r="T183" s="42"/>
      <c r="U183" s="42"/>
    </row>
    <row r="184" spans="1:21" ht="18" customHeight="1">
      <c r="A184" s="42"/>
      <c r="B184" s="289" t="s">
        <v>637</v>
      </c>
      <c r="C184" s="290"/>
      <c r="D184" s="13"/>
      <c r="E184" s="282" t="s">
        <v>586</v>
      </c>
      <c r="F184" s="169" t="s">
        <v>140</v>
      </c>
      <c r="G184" s="219">
        <v>64</v>
      </c>
      <c r="H184" s="14"/>
      <c r="I184" s="14"/>
      <c r="J184" s="167">
        <f t="shared" si="29"/>
        <v>64</v>
      </c>
      <c r="K184" s="166">
        <f t="shared" si="22"/>
        <v>0</v>
      </c>
      <c r="L184" s="177">
        <f t="shared" si="25"/>
        <v>0</v>
      </c>
      <c r="M184" s="164">
        <v>64</v>
      </c>
      <c r="N184" s="42"/>
      <c r="O184" s="42"/>
      <c r="P184" s="42"/>
      <c r="Q184" s="42"/>
      <c r="R184" s="42"/>
      <c r="S184" s="42"/>
      <c r="T184" s="42"/>
      <c r="U184" s="42"/>
    </row>
    <row r="185" spans="1:21" ht="18" customHeight="1">
      <c r="A185" s="42"/>
      <c r="B185" s="289" t="s">
        <v>637</v>
      </c>
      <c r="C185" s="290"/>
      <c r="D185" s="13"/>
      <c r="E185" s="282" t="s">
        <v>587</v>
      </c>
      <c r="F185" s="169" t="s">
        <v>140</v>
      </c>
      <c r="G185" s="219">
        <v>122</v>
      </c>
      <c r="H185" s="14"/>
      <c r="I185" s="14"/>
      <c r="J185" s="167">
        <f t="shared" si="29"/>
        <v>122</v>
      </c>
      <c r="K185" s="166">
        <f t="shared" si="22"/>
        <v>0</v>
      </c>
      <c r="L185" s="177">
        <f t="shared" si="25"/>
        <v>0</v>
      </c>
      <c r="M185" s="164">
        <v>122</v>
      </c>
      <c r="N185" s="42"/>
      <c r="O185" s="42"/>
      <c r="P185" s="42"/>
      <c r="Q185" s="42"/>
      <c r="R185" s="42"/>
      <c r="S185" s="42"/>
      <c r="T185" s="42"/>
      <c r="U185" s="42"/>
    </row>
    <row r="186" spans="1:21" ht="18" customHeight="1">
      <c r="A186" s="42"/>
      <c r="B186" s="289" t="s">
        <v>637</v>
      </c>
      <c r="C186" s="290"/>
      <c r="D186" s="13"/>
      <c r="E186" s="282" t="s">
        <v>588</v>
      </c>
      <c r="F186" s="169" t="s">
        <v>140</v>
      </c>
      <c r="G186" s="219">
        <v>134</v>
      </c>
      <c r="H186" s="14"/>
      <c r="I186" s="14"/>
      <c r="J186" s="167">
        <f t="shared" si="29"/>
        <v>134</v>
      </c>
      <c r="K186" s="166">
        <f t="shared" si="22"/>
        <v>0</v>
      </c>
      <c r="L186" s="177">
        <f t="shared" si="25"/>
        <v>0</v>
      </c>
      <c r="M186" s="164">
        <v>134</v>
      </c>
      <c r="N186" s="42"/>
      <c r="O186" s="42"/>
      <c r="P186" s="42"/>
      <c r="Q186" s="42"/>
      <c r="R186" s="42"/>
      <c r="S186" s="42"/>
      <c r="T186" s="42"/>
      <c r="U186" s="42"/>
    </row>
    <row r="187" spans="1:21" ht="18" customHeight="1">
      <c r="A187" s="42"/>
      <c r="B187" s="289" t="s">
        <v>637</v>
      </c>
      <c r="C187" s="290"/>
      <c r="D187" s="13"/>
      <c r="E187" s="282" t="s">
        <v>589</v>
      </c>
      <c r="F187" s="169" t="s">
        <v>140</v>
      </c>
      <c r="G187" s="219">
        <v>163</v>
      </c>
      <c r="H187" s="14"/>
      <c r="I187" s="14"/>
      <c r="J187" s="167">
        <f t="shared" si="29"/>
        <v>163</v>
      </c>
      <c r="K187" s="166">
        <f t="shared" si="22"/>
        <v>0</v>
      </c>
      <c r="L187" s="177">
        <f t="shared" si="25"/>
        <v>0</v>
      </c>
      <c r="M187" s="164">
        <v>163</v>
      </c>
      <c r="N187" s="42"/>
      <c r="O187" s="42"/>
      <c r="P187" s="42"/>
      <c r="Q187" s="42"/>
      <c r="R187" s="42"/>
      <c r="S187" s="42"/>
      <c r="T187" s="42"/>
      <c r="U187" s="42"/>
    </row>
    <row r="188" spans="1:21" ht="18" customHeight="1">
      <c r="A188" s="42"/>
      <c r="B188" s="31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241"/>
      <c r="N188" s="42"/>
      <c r="O188" s="42"/>
      <c r="P188" s="42"/>
      <c r="Q188" s="42"/>
      <c r="R188" s="42"/>
      <c r="S188" s="42"/>
      <c r="T188" s="42"/>
      <c r="U188" s="42"/>
    </row>
    <row r="189" spans="1:21" ht="18" customHeight="1">
      <c r="A189" s="42"/>
      <c r="B189" s="289" t="s">
        <v>638</v>
      </c>
      <c r="C189" s="290"/>
      <c r="D189" s="13"/>
      <c r="E189" s="282" t="s">
        <v>590</v>
      </c>
      <c r="F189" s="169" t="s">
        <v>140</v>
      </c>
      <c r="G189" s="219">
        <v>219</v>
      </c>
      <c r="H189" s="14"/>
      <c r="I189" s="14"/>
      <c r="J189" s="167">
        <f t="shared" ref="J189:J191" si="30">ROUND(G189*(1-$D$4),0)</f>
        <v>219</v>
      </c>
      <c r="K189" s="166">
        <f t="shared" si="22"/>
        <v>0</v>
      </c>
      <c r="L189" s="177">
        <f t="shared" si="25"/>
        <v>0</v>
      </c>
      <c r="M189" s="164">
        <v>219</v>
      </c>
      <c r="N189" s="42"/>
      <c r="O189" s="42"/>
      <c r="P189" s="42"/>
      <c r="Q189" s="42"/>
      <c r="R189" s="42"/>
      <c r="S189" s="42"/>
      <c r="T189" s="42"/>
      <c r="U189" s="42"/>
    </row>
    <row r="190" spans="1:21" ht="18" customHeight="1">
      <c r="A190" s="42"/>
      <c r="B190" s="289" t="s">
        <v>638</v>
      </c>
      <c r="C190" s="290"/>
      <c r="D190" s="13"/>
      <c r="E190" s="282" t="s">
        <v>591</v>
      </c>
      <c r="F190" s="169" t="s">
        <v>140</v>
      </c>
      <c r="G190" s="219">
        <v>336</v>
      </c>
      <c r="H190" s="14"/>
      <c r="I190" s="14"/>
      <c r="J190" s="167">
        <f t="shared" si="30"/>
        <v>336</v>
      </c>
      <c r="K190" s="166">
        <f t="shared" si="22"/>
        <v>0</v>
      </c>
      <c r="L190" s="177">
        <f t="shared" si="25"/>
        <v>0</v>
      </c>
      <c r="M190" s="164">
        <v>336</v>
      </c>
      <c r="N190" s="42"/>
      <c r="O190" s="42"/>
      <c r="P190" s="42"/>
      <c r="Q190" s="42"/>
      <c r="R190" s="42"/>
      <c r="S190" s="42"/>
      <c r="T190" s="42"/>
      <c r="U190" s="42"/>
    </row>
    <row r="191" spans="1:21" ht="18" customHeight="1">
      <c r="A191" s="42"/>
      <c r="B191" s="289" t="s">
        <v>638</v>
      </c>
      <c r="C191" s="290"/>
      <c r="D191" s="13"/>
      <c r="E191" s="282" t="s">
        <v>592</v>
      </c>
      <c r="F191" s="169" t="s">
        <v>140</v>
      </c>
      <c r="G191" s="219">
        <v>365</v>
      </c>
      <c r="H191" s="14"/>
      <c r="I191" s="14"/>
      <c r="J191" s="167">
        <f t="shared" si="30"/>
        <v>365</v>
      </c>
      <c r="K191" s="166">
        <f t="shared" si="22"/>
        <v>0</v>
      </c>
      <c r="L191" s="177">
        <f t="shared" si="25"/>
        <v>0</v>
      </c>
      <c r="M191" s="164">
        <v>365</v>
      </c>
      <c r="N191" s="42"/>
      <c r="O191" s="42"/>
      <c r="P191" s="42"/>
      <c r="Q191" s="42"/>
      <c r="R191" s="42"/>
      <c r="S191" s="42"/>
      <c r="T191" s="42"/>
      <c r="U191" s="42"/>
    </row>
    <row r="192" spans="1:21" ht="18" customHeight="1">
      <c r="A192" s="42"/>
      <c r="B192" s="31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241"/>
      <c r="N192" s="42"/>
      <c r="O192" s="42"/>
      <c r="P192" s="42"/>
      <c r="Q192" s="42"/>
      <c r="R192" s="42"/>
      <c r="S192" s="42"/>
      <c r="T192" s="42"/>
      <c r="U192" s="42"/>
    </row>
    <row r="193" spans="1:21" ht="18" customHeight="1">
      <c r="A193" s="42"/>
      <c r="B193" s="289" t="s">
        <v>639</v>
      </c>
      <c r="C193" s="290"/>
      <c r="D193" s="13"/>
      <c r="E193" s="282" t="s">
        <v>593</v>
      </c>
      <c r="F193" s="169" t="s">
        <v>140</v>
      </c>
      <c r="G193" s="219">
        <v>255</v>
      </c>
      <c r="H193" s="14"/>
      <c r="I193" s="14"/>
      <c r="J193" s="167">
        <f t="shared" ref="J193:J200" si="31">ROUND(G193*(1-$D$4),0)</f>
        <v>255</v>
      </c>
      <c r="K193" s="166">
        <f t="shared" si="22"/>
        <v>0</v>
      </c>
      <c r="L193" s="177">
        <f t="shared" si="25"/>
        <v>0</v>
      </c>
      <c r="M193" s="164">
        <v>255</v>
      </c>
      <c r="N193" s="42"/>
      <c r="O193" s="42"/>
      <c r="P193" s="42"/>
      <c r="Q193" s="42"/>
      <c r="R193" s="42"/>
      <c r="S193" s="42"/>
      <c r="T193" s="42"/>
      <c r="U193" s="42"/>
    </row>
    <row r="194" spans="1:21" ht="18" customHeight="1">
      <c r="A194" s="42"/>
      <c r="B194" s="289" t="s">
        <v>639</v>
      </c>
      <c r="C194" s="290"/>
      <c r="D194" s="13"/>
      <c r="E194" s="282" t="s">
        <v>594</v>
      </c>
      <c r="F194" s="169" t="s">
        <v>140</v>
      </c>
      <c r="G194" s="219">
        <v>376</v>
      </c>
      <c r="H194" s="14"/>
      <c r="I194" s="14"/>
      <c r="J194" s="167">
        <f t="shared" si="31"/>
        <v>376</v>
      </c>
      <c r="K194" s="166">
        <f t="shared" si="22"/>
        <v>0</v>
      </c>
      <c r="L194" s="177">
        <f t="shared" si="25"/>
        <v>0</v>
      </c>
      <c r="M194" s="164">
        <v>376</v>
      </c>
      <c r="N194" s="42"/>
      <c r="O194" s="42"/>
      <c r="P194" s="42"/>
      <c r="Q194" s="42"/>
      <c r="R194" s="42"/>
      <c r="S194" s="42"/>
      <c r="T194" s="42"/>
      <c r="U194" s="42"/>
    </row>
    <row r="195" spans="1:21" ht="18" customHeight="1">
      <c r="A195" s="42"/>
      <c r="B195" s="289" t="s">
        <v>639</v>
      </c>
      <c r="C195" s="290"/>
      <c r="D195" s="13"/>
      <c r="E195" s="282" t="s">
        <v>595</v>
      </c>
      <c r="F195" s="169" t="s">
        <v>140</v>
      </c>
      <c r="G195" s="219">
        <v>585</v>
      </c>
      <c r="H195" s="14"/>
      <c r="I195" s="14"/>
      <c r="J195" s="167">
        <f t="shared" si="31"/>
        <v>585</v>
      </c>
      <c r="K195" s="166">
        <f t="shared" si="22"/>
        <v>0</v>
      </c>
      <c r="L195" s="177">
        <f t="shared" si="25"/>
        <v>0</v>
      </c>
      <c r="M195" s="164">
        <v>585</v>
      </c>
      <c r="N195" s="42"/>
      <c r="O195" s="42"/>
      <c r="P195" s="42"/>
      <c r="Q195" s="42"/>
      <c r="R195" s="42"/>
      <c r="S195" s="42"/>
      <c r="T195" s="42"/>
      <c r="U195" s="42"/>
    </row>
    <row r="196" spans="1:21" ht="18" customHeight="1">
      <c r="A196" s="42"/>
      <c r="B196" s="289" t="s">
        <v>640</v>
      </c>
      <c r="C196" s="290"/>
      <c r="D196" s="13"/>
      <c r="E196" s="282" t="s">
        <v>596</v>
      </c>
      <c r="F196" s="169" t="s">
        <v>140</v>
      </c>
      <c r="G196" s="219">
        <v>52</v>
      </c>
      <c r="H196" s="14"/>
      <c r="I196" s="14"/>
      <c r="J196" s="167">
        <f t="shared" si="31"/>
        <v>52</v>
      </c>
      <c r="K196" s="166">
        <f t="shared" si="22"/>
        <v>0</v>
      </c>
      <c r="L196" s="177">
        <f t="shared" si="25"/>
        <v>0</v>
      </c>
      <c r="M196" s="164">
        <v>52</v>
      </c>
      <c r="N196" s="42"/>
      <c r="O196" s="42"/>
      <c r="P196" s="42"/>
      <c r="Q196" s="42"/>
      <c r="R196" s="42"/>
      <c r="S196" s="42"/>
      <c r="T196" s="42"/>
      <c r="U196" s="42"/>
    </row>
    <row r="197" spans="1:21" ht="18" customHeight="1">
      <c r="A197" s="42"/>
      <c r="B197" s="289" t="s">
        <v>640</v>
      </c>
      <c r="C197" s="290"/>
      <c r="D197" s="13"/>
      <c r="E197" s="282" t="s">
        <v>597</v>
      </c>
      <c r="F197" s="169" t="s">
        <v>140</v>
      </c>
      <c r="G197" s="219">
        <v>63</v>
      </c>
      <c r="H197" s="14"/>
      <c r="I197" s="14"/>
      <c r="J197" s="167">
        <f t="shared" si="31"/>
        <v>63</v>
      </c>
      <c r="K197" s="166">
        <f t="shared" si="22"/>
        <v>0</v>
      </c>
      <c r="L197" s="177">
        <f t="shared" si="25"/>
        <v>0</v>
      </c>
      <c r="M197" s="164">
        <v>63</v>
      </c>
      <c r="N197" s="42"/>
      <c r="O197" s="42"/>
      <c r="P197" s="42"/>
      <c r="Q197" s="42"/>
      <c r="R197" s="42"/>
      <c r="S197" s="42"/>
      <c r="T197" s="42"/>
      <c r="U197" s="42"/>
    </row>
    <row r="198" spans="1:21" ht="18" customHeight="1">
      <c r="A198" s="42"/>
      <c r="B198" s="289" t="s">
        <v>640</v>
      </c>
      <c r="C198" s="290"/>
      <c r="D198" s="13"/>
      <c r="E198" s="282" t="s">
        <v>598</v>
      </c>
      <c r="F198" s="169" t="s">
        <v>140</v>
      </c>
      <c r="G198" s="219">
        <v>80</v>
      </c>
      <c r="H198" s="14"/>
      <c r="I198" s="14"/>
      <c r="J198" s="167">
        <f t="shared" si="31"/>
        <v>80</v>
      </c>
      <c r="K198" s="166">
        <f t="shared" si="22"/>
        <v>0</v>
      </c>
      <c r="L198" s="177">
        <f t="shared" si="25"/>
        <v>0</v>
      </c>
      <c r="M198" s="164">
        <v>80</v>
      </c>
      <c r="N198" s="42"/>
      <c r="O198" s="42"/>
      <c r="P198" s="42"/>
      <c r="Q198" s="42"/>
      <c r="R198" s="42"/>
      <c r="S198" s="42"/>
      <c r="T198" s="42"/>
      <c r="U198" s="42"/>
    </row>
    <row r="199" spans="1:21" ht="18" customHeight="1">
      <c r="A199" s="42"/>
      <c r="B199" s="289" t="s">
        <v>640</v>
      </c>
      <c r="C199" s="290"/>
      <c r="D199" s="13"/>
      <c r="E199" s="282" t="s">
        <v>599</v>
      </c>
      <c r="F199" s="169" t="s">
        <v>140</v>
      </c>
      <c r="G199" s="219">
        <v>188</v>
      </c>
      <c r="H199" s="14"/>
      <c r="I199" s="14"/>
      <c r="J199" s="167">
        <f t="shared" si="31"/>
        <v>188</v>
      </c>
      <c r="K199" s="166">
        <f t="shared" si="22"/>
        <v>0</v>
      </c>
      <c r="L199" s="177">
        <f t="shared" si="25"/>
        <v>0</v>
      </c>
      <c r="M199" s="164">
        <v>188</v>
      </c>
      <c r="N199" s="42"/>
      <c r="O199" s="42"/>
      <c r="P199" s="42"/>
      <c r="Q199" s="42"/>
      <c r="R199" s="42"/>
      <c r="S199" s="42"/>
      <c r="T199" s="42"/>
      <c r="U199" s="42"/>
    </row>
    <row r="200" spans="1:21" ht="18" customHeight="1">
      <c r="A200" s="42"/>
      <c r="B200" s="289" t="s">
        <v>640</v>
      </c>
      <c r="C200" s="290"/>
      <c r="D200" s="13"/>
      <c r="E200" s="282" t="s">
        <v>600</v>
      </c>
      <c r="F200" s="169" t="s">
        <v>140</v>
      </c>
      <c r="G200" s="219">
        <v>238</v>
      </c>
      <c r="H200" s="14"/>
      <c r="I200" s="14"/>
      <c r="J200" s="167">
        <f t="shared" si="31"/>
        <v>238</v>
      </c>
      <c r="K200" s="166">
        <f t="shared" si="22"/>
        <v>0</v>
      </c>
      <c r="L200" s="177">
        <f t="shared" si="25"/>
        <v>0</v>
      </c>
      <c r="M200" s="164">
        <v>238</v>
      </c>
      <c r="N200" s="42"/>
      <c r="O200" s="42"/>
      <c r="P200" s="42"/>
      <c r="Q200" s="42"/>
      <c r="R200" s="42"/>
      <c r="S200" s="42"/>
      <c r="T200" s="42"/>
      <c r="U200" s="42"/>
    </row>
    <row r="201" spans="1:21" ht="18" customHeight="1">
      <c r="A201" s="42"/>
      <c r="B201" s="31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241"/>
      <c r="N201" s="42"/>
      <c r="O201" s="42"/>
      <c r="P201" s="42"/>
      <c r="Q201" s="42"/>
      <c r="R201" s="42"/>
      <c r="S201" s="42"/>
      <c r="T201" s="42"/>
      <c r="U201" s="42"/>
    </row>
    <row r="202" spans="1:21" ht="18" customHeight="1">
      <c r="A202" s="42"/>
      <c r="B202" s="289" t="s">
        <v>641</v>
      </c>
      <c r="C202" s="290"/>
      <c r="D202" s="13"/>
      <c r="E202" s="282" t="s">
        <v>601</v>
      </c>
      <c r="F202" s="169" t="s">
        <v>140</v>
      </c>
      <c r="G202" s="219">
        <v>960</v>
      </c>
      <c r="H202" s="14"/>
      <c r="I202" s="14"/>
      <c r="J202" s="167">
        <f t="shared" ref="J202:J207" si="32">ROUND(G202*(1-$D$4),0)</f>
        <v>960</v>
      </c>
      <c r="K202" s="166">
        <f t="shared" si="22"/>
        <v>0</v>
      </c>
      <c r="L202" s="177">
        <f t="shared" si="25"/>
        <v>0</v>
      </c>
      <c r="M202" s="164">
        <v>960</v>
      </c>
      <c r="N202" s="42"/>
      <c r="O202" s="42"/>
      <c r="P202" s="42"/>
      <c r="Q202" s="42"/>
      <c r="R202" s="42"/>
      <c r="S202" s="42"/>
      <c r="T202" s="42"/>
      <c r="U202" s="42"/>
    </row>
    <row r="203" spans="1:21" ht="18" customHeight="1">
      <c r="A203" s="42"/>
      <c r="B203" s="289" t="s">
        <v>642</v>
      </c>
      <c r="C203" s="290"/>
      <c r="D203" s="13"/>
      <c r="E203" s="282" t="s">
        <v>602</v>
      </c>
      <c r="F203" s="169" t="s">
        <v>140</v>
      </c>
      <c r="G203" s="219">
        <v>1043</v>
      </c>
      <c r="H203" s="14"/>
      <c r="I203" s="14"/>
      <c r="J203" s="167">
        <f t="shared" si="32"/>
        <v>1043</v>
      </c>
      <c r="K203" s="166">
        <f t="shared" si="22"/>
        <v>0</v>
      </c>
      <c r="L203" s="177">
        <f t="shared" si="25"/>
        <v>0</v>
      </c>
      <c r="M203" s="164">
        <v>1043</v>
      </c>
      <c r="N203" s="42"/>
      <c r="O203" s="42"/>
      <c r="P203" s="42"/>
      <c r="Q203" s="42"/>
      <c r="R203" s="42"/>
      <c r="S203" s="42"/>
      <c r="T203" s="42"/>
      <c r="U203" s="42"/>
    </row>
    <row r="204" spans="1:21" ht="18" customHeight="1">
      <c r="A204" s="42"/>
      <c r="B204" s="289" t="s">
        <v>643</v>
      </c>
      <c r="C204" s="290"/>
      <c r="D204" s="13"/>
      <c r="E204" s="282" t="s">
        <v>603</v>
      </c>
      <c r="F204" s="169" t="s">
        <v>140</v>
      </c>
      <c r="G204" s="219">
        <v>1577</v>
      </c>
      <c r="H204" s="14"/>
      <c r="I204" s="14"/>
      <c r="J204" s="167">
        <f t="shared" si="32"/>
        <v>1577</v>
      </c>
      <c r="K204" s="166">
        <f t="shared" si="22"/>
        <v>0</v>
      </c>
      <c r="L204" s="177">
        <f t="shared" si="25"/>
        <v>0</v>
      </c>
      <c r="M204" s="164">
        <v>1577</v>
      </c>
      <c r="N204" s="42"/>
      <c r="O204" s="42"/>
      <c r="P204" s="42"/>
      <c r="Q204" s="42"/>
      <c r="R204" s="42"/>
      <c r="S204" s="42"/>
      <c r="T204" s="42"/>
      <c r="U204" s="42"/>
    </row>
    <row r="205" spans="1:21" ht="18" customHeight="1">
      <c r="A205" s="42"/>
      <c r="B205" s="289" t="s">
        <v>644</v>
      </c>
      <c r="C205" s="290"/>
      <c r="D205" s="13"/>
      <c r="E205" s="282" t="s">
        <v>604</v>
      </c>
      <c r="F205" s="169" t="s">
        <v>140</v>
      </c>
      <c r="G205" s="219">
        <v>2196</v>
      </c>
      <c r="H205" s="14"/>
      <c r="I205" s="14"/>
      <c r="J205" s="167">
        <f t="shared" si="32"/>
        <v>2196</v>
      </c>
      <c r="K205" s="166">
        <f t="shared" si="22"/>
        <v>0</v>
      </c>
      <c r="L205" s="177">
        <f t="shared" si="25"/>
        <v>0</v>
      </c>
      <c r="M205" s="164">
        <v>2196</v>
      </c>
      <c r="N205" s="42"/>
      <c r="O205" s="42"/>
      <c r="P205" s="42"/>
      <c r="Q205" s="42"/>
      <c r="R205" s="42"/>
      <c r="S205" s="42"/>
      <c r="T205" s="42"/>
      <c r="U205" s="42"/>
    </row>
    <row r="206" spans="1:21" ht="18" customHeight="1">
      <c r="A206" s="42"/>
      <c r="B206" s="289" t="s">
        <v>645</v>
      </c>
      <c r="C206" s="290"/>
      <c r="D206" s="13"/>
      <c r="E206" s="282" t="s">
        <v>605</v>
      </c>
      <c r="F206" s="169" t="s">
        <v>140</v>
      </c>
      <c r="G206" s="219">
        <v>1094</v>
      </c>
      <c r="H206" s="14"/>
      <c r="I206" s="14"/>
      <c r="J206" s="167">
        <f t="shared" si="32"/>
        <v>1094</v>
      </c>
      <c r="K206" s="166">
        <f t="shared" si="22"/>
        <v>0</v>
      </c>
      <c r="L206" s="177">
        <f t="shared" si="25"/>
        <v>0</v>
      </c>
      <c r="M206" s="164">
        <v>1094</v>
      </c>
      <c r="N206" s="42"/>
      <c r="O206" s="42"/>
      <c r="P206" s="42"/>
      <c r="Q206" s="42"/>
      <c r="R206" s="42"/>
      <c r="S206" s="42"/>
      <c r="T206" s="42"/>
      <c r="U206" s="42"/>
    </row>
    <row r="207" spans="1:21" ht="18" customHeight="1">
      <c r="A207" s="42"/>
      <c r="B207" s="289" t="s">
        <v>646</v>
      </c>
      <c r="C207" s="290"/>
      <c r="D207" s="13"/>
      <c r="E207" s="282" t="s">
        <v>606</v>
      </c>
      <c r="F207" s="169" t="s">
        <v>140</v>
      </c>
      <c r="G207" s="219">
        <v>1629</v>
      </c>
      <c r="H207" s="14"/>
      <c r="I207" s="14"/>
      <c r="J207" s="167">
        <f t="shared" si="32"/>
        <v>1629</v>
      </c>
      <c r="K207" s="166">
        <f t="shared" si="22"/>
        <v>0</v>
      </c>
      <c r="L207" s="177">
        <f t="shared" si="25"/>
        <v>0</v>
      </c>
      <c r="M207" s="164">
        <v>1629</v>
      </c>
      <c r="N207" s="42"/>
      <c r="O207" s="42"/>
      <c r="P207" s="42"/>
      <c r="Q207" s="42"/>
      <c r="R207" s="42"/>
      <c r="S207" s="42"/>
      <c r="T207" s="42"/>
      <c r="U207" s="42"/>
    </row>
    <row r="208" spans="1:21" ht="18" customHeight="1">
      <c r="A208" s="42"/>
      <c r="B208" s="31"/>
      <c r="C208" s="175"/>
      <c r="D208" s="13"/>
      <c r="E208" s="175"/>
      <c r="F208" s="13"/>
      <c r="G208" s="13"/>
      <c r="H208" s="14"/>
      <c r="I208" s="14"/>
      <c r="J208" s="14"/>
      <c r="K208" s="14"/>
      <c r="L208" s="14"/>
      <c r="M208" s="241"/>
      <c r="N208" s="42"/>
      <c r="O208" s="42"/>
      <c r="P208" s="42"/>
      <c r="Q208" s="42"/>
      <c r="R208" s="42"/>
      <c r="S208" s="42"/>
      <c r="T208" s="42"/>
      <c r="U208" s="42"/>
    </row>
    <row r="209" spans="1:21" ht="18" customHeight="1">
      <c r="A209" s="42"/>
      <c r="B209" s="289" t="s">
        <v>647</v>
      </c>
      <c r="C209" s="290"/>
      <c r="D209" s="13"/>
      <c r="E209" s="282" t="s">
        <v>607</v>
      </c>
      <c r="F209" s="169" t="s">
        <v>140</v>
      </c>
      <c r="G209" s="219">
        <v>80</v>
      </c>
      <c r="H209" s="14"/>
      <c r="I209" s="14"/>
      <c r="J209" s="167">
        <f t="shared" ref="J209:J225" si="33">ROUND(G209*(1-$D$4),0)</f>
        <v>80</v>
      </c>
      <c r="K209" s="166">
        <f t="shared" si="22"/>
        <v>0</v>
      </c>
      <c r="L209" s="177">
        <f t="shared" si="25"/>
        <v>0</v>
      </c>
      <c r="M209" s="164">
        <v>80</v>
      </c>
      <c r="N209" s="42"/>
      <c r="O209" s="42"/>
      <c r="P209" s="42"/>
      <c r="Q209" s="42"/>
      <c r="R209" s="42"/>
      <c r="S209" s="42"/>
      <c r="T209" s="42"/>
      <c r="U209" s="42"/>
    </row>
    <row r="210" spans="1:21" ht="18" customHeight="1">
      <c r="A210" s="42"/>
      <c r="B210" s="289" t="s">
        <v>648</v>
      </c>
      <c r="C210" s="290"/>
      <c r="D210" s="13"/>
      <c r="E210" s="282" t="s">
        <v>608</v>
      </c>
      <c r="F210" s="169" t="s">
        <v>140</v>
      </c>
      <c r="G210" s="219">
        <v>2931</v>
      </c>
      <c r="H210" s="14"/>
      <c r="I210" s="14"/>
      <c r="J210" s="167">
        <f t="shared" si="33"/>
        <v>2931</v>
      </c>
      <c r="K210" s="166">
        <f t="shared" si="22"/>
        <v>0</v>
      </c>
      <c r="L210" s="177">
        <f t="shared" si="25"/>
        <v>0</v>
      </c>
      <c r="M210" s="164">
        <v>2931</v>
      </c>
      <c r="N210" s="42"/>
      <c r="O210" s="42"/>
      <c r="P210" s="42"/>
      <c r="Q210" s="42"/>
      <c r="R210" s="42"/>
      <c r="S210" s="42"/>
      <c r="T210" s="42"/>
      <c r="U210" s="42"/>
    </row>
    <row r="211" spans="1:21" ht="18" customHeight="1">
      <c r="A211" s="42"/>
      <c r="B211" s="289" t="s">
        <v>649</v>
      </c>
      <c r="C211" s="290"/>
      <c r="D211" s="13"/>
      <c r="E211" s="282" t="s">
        <v>609</v>
      </c>
      <c r="F211" s="169" t="s">
        <v>140</v>
      </c>
      <c r="G211" s="219">
        <v>1328</v>
      </c>
      <c r="H211" s="14"/>
      <c r="I211" s="14"/>
      <c r="J211" s="167">
        <f t="shared" si="33"/>
        <v>1328</v>
      </c>
      <c r="K211" s="166">
        <f t="shared" si="22"/>
        <v>0</v>
      </c>
      <c r="L211" s="177">
        <f t="shared" si="25"/>
        <v>0</v>
      </c>
      <c r="M211" s="164">
        <v>1328</v>
      </c>
      <c r="N211" s="42"/>
      <c r="O211" s="42"/>
      <c r="P211" s="42"/>
      <c r="Q211" s="42"/>
      <c r="R211" s="42"/>
      <c r="S211" s="42"/>
      <c r="T211" s="42"/>
      <c r="U211" s="42"/>
    </row>
    <row r="212" spans="1:21" ht="18" customHeight="1">
      <c r="A212" s="42"/>
      <c r="B212" s="289" t="s">
        <v>650</v>
      </c>
      <c r="C212" s="290"/>
      <c r="D212" s="13"/>
      <c r="E212" s="282" t="s">
        <v>610</v>
      </c>
      <c r="F212" s="169" t="s">
        <v>140</v>
      </c>
      <c r="G212" s="219">
        <v>2334</v>
      </c>
      <c r="H212" s="14"/>
      <c r="I212" s="14"/>
      <c r="J212" s="167">
        <f t="shared" si="33"/>
        <v>2334</v>
      </c>
      <c r="K212" s="166">
        <f t="shared" si="22"/>
        <v>0</v>
      </c>
      <c r="L212" s="177">
        <f t="shared" si="25"/>
        <v>0</v>
      </c>
      <c r="M212" s="164">
        <v>2334</v>
      </c>
      <c r="N212" s="42"/>
      <c r="O212" s="42"/>
      <c r="P212" s="42"/>
      <c r="Q212" s="42"/>
      <c r="R212" s="42"/>
      <c r="S212" s="42"/>
      <c r="T212" s="42"/>
      <c r="U212" s="42"/>
    </row>
    <row r="213" spans="1:21" ht="18" customHeight="1">
      <c r="A213" s="42"/>
      <c r="B213" s="289" t="s">
        <v>651</v>
      </c>
      <c r="C213" s="290"/>
      <c r="D213" s="13"/>
      <c r="E213" s="282" t="s">
        <v>611</v>
      </c>
      <c r="F213" s="169" t="s">
        <v>140</v>
      </c>
      <c r="G213" s="219">
        <v>783</v>
      </c>
      <c r="H213" s="14"/>
      <c r="I213" s="14"/>
      <c r="J213" s="167">
        <f t="shared" si="33"/>
        <v>783</v>
      </c>
      <c r="K213" s="166">
        <f t="shared" si="22"/>
        <v>0</v>
      </c>
      <c r="L213" s="177">
        <f t="shared" si="25"/>
        <v>0</v>
      </c>
      <c r="M213" s="164">
        <v>783</v>
      </c>
      <c r="N213" s="42"/>
      <c r="O213" s="42"/>
      <c r="P213" s="42"/>
      <c r="Q213" s="42"/>
      <c r="R213" s="42"/>
      <c r="S213" s="42"/>
      <c r="T213" s="42"/>
      <c r="U213" s="42"/>
    </row>
    <row r="214" spans="1:21" ht="18" customHeight="1">
      <c r="A214" s="42"/>
      <c r="B214" s="289" t="s">
        <v>652</v>
      </c>
      <c r="C214" s="290"/>
      <c r="D214" s="13"/>
      <c r="E214" s="282" t="s">
        <v>612</v>
      </c>
      <c r="F214" s="169" t="s">
        <v>140</v>
      </c>
      <c r="G214" s="219">
        <v>282</v>
      </c>
      <c r="H214" s="14"/>
      <c r="I214" s="14"/>
      <c r="J214" s="167">
        <f t="shared" si="33"/>
        <v>282</v>
      </c>
      <c r="K214" s="166">
        <f t="shared" si="22"/>
        <v>0</v>
      </c>
      <c r="L214" s="177">
        <f t="shared" si="25"/>
        <v>0</v>
      </c>
      <c r="M214" s="164">
        <v>282</v>
      </c>
      <c r="N214" s="42"/>
      <c r="O214" s="42"/>
      <c r="P214" s="42"/>
      <c r="Q214" s="42"/>
      <c r="R214" s="42"/>
      <c r="S214" s="42"/>
      <c r="T214" s="42"/>
      <c r="U214" s="42"/>
    </row>
    <row r="215" spans="1:21" ht="18" customHeight="1">
      <c r="A215" s="42"/>
      <c r="B215" s="289" t="s">
        <v>653</v>
      </c>
      <c r="C215" s="290"/>
      <c r="D215" s="13"/>
      <c r="E215" s="282" t="s">
        <v>613</v>
      </c>
      <c r="F215" s="169" t="s">
        <v>140</v>
      </c>
      <c r="G215" s="219">
        <v>88</v>
      </c>
      <c r="H215" s="14"/>
      <c r="I215" s="14"/>
      <c r="J215" s="167">
        <f t="shared" si="33"/>
        <v>88</v>
      </c>
      <c r="K215" s="166">
        <f t="shared" si="22"/>
        <v>0</v>
      </c>
      <c r="L215" s="177">
        <f t="shared" si="25"/>
        <v>0</v>
      </c>
      <c r="M215" s="164">
        <v>88</v>
      </c>
      <c r="N215" s="42"/>
      <c r="O215" s="42"/>
      <c r="P215" s="42"/>
      <c r="Q215" s="42"/>
      <c r="R215" s="42"/>
      <c r="S215" s="42"/>
      <c r="T215" s="42"/>
      <c r="U215" s="42"/>
    </row>
    <row r="216" spans="1:21" ht="18" customHeight="1">
      <c r="A216" s="42"/>
      <c r="B216" s="289" t="s">
        <v>654</v>
      </c>
      <c r="C216" s="290"/>
      <c r="D216" s="13"/>
      <c r="E216" s="282" t="s">
        <v>614</v>
      </c>
      <c r="F216" s="169" t="s">
        <v>140</v>
      </c>
      <c r="G216" s="219">
        <v>41</v>
      </c>
      <c r="H216" s="14"/>
      <c r="I216" s="14"/>
      <c r="J216" s="167">
        <f t="shared" si="33"/>
        <v>41</v>
      </c>
      <c r="K216" s="166">
        <f t="shared" si="22"/>
        <v>0</v>
      </c>
      <c r="L216" s="177">
        <f t="shared" si="25"/>
        <v>0</v>
      </c>
      <c r="M216" s="164">
        <v>41</v>
      </c>
      <c r="N216" s="42"/>
      <c r="O216" s="42"/>
      <c r="P216" s="42"/>
      <c r="Q216" s="42"/>
      <c r="R216" s="42"/>
      <c r="S216" s="42"/>
      <c r="T216" s="42"/>
      <c r="U216" s="42"/>
    </row>
    <row r="217" spans="1:21" ht="18" customHeight="1">
      <c r="A217" s="42"/>
      <c r="B217" s="289" t="s">
        <v>655</v>
      </c>
      <c r="C217" s="290"/>
      <c r="D217" s="13"/>
      <c r="E217" s="282" t="s">
        <v>615</v>
      </c>
      <c r="F217" s="169" t="s">
        <v>140</v>
      </c>
      <c r="G217" s="219">
        <v>49</v>
      </c>
      <c r="H217" s="14"/>
      <c r="I217" s="14"/>
      <c r="J217" s="167">
        <f t="shared" si="33"/>
        <v>49</v>
      </c>
      <c r="K217" s="166">
        <f t="shared" si="22"/>
        <v>0</v>
      </c>
      <c r="L217" s="177">
        <f t="shared" si="25"/>
        <v>0</v>
      </c>
      <c r="M217" s="164">
        <v>49</v>
      </c>
      <c r="N217" s="42"/>
      <c r="O217" s="42"/>
      <c r="P217" s="42"/>
      <c r="Q217" s="42"/>
      <c r="R217" s="42"/>
      <c r="S217" s="42"/>
      <c r="T217" s="42"/>
      <c r="U217" s="42"/>
    </row>
    <row r="218" spans="1:21" ht="18" customHeight="1">
      <c r="A218" s="42"/>
      <c r="B218" s="289" t="s">
        <v>656</v>
      </c>
      <c r="C218" s="290"/>
      <c r="D218" s="13"/>
      <c r="E218" s="282" t="s">
        <v>616</v>
      </c>
      <c r="F218" s="169" t="s">
        <v>140</v>
      </c>
      <c r="G218" s="219">
        <v>45</v>
      </c>
      <c r="H218" s="14"/>
      <c r="I218" s="14"/>
      <c r="J218" s="167">
        <f t="shared" si="33"/>
        <v>45</v>
      </c>
      <c r="K218" s="166">
        <f t="shared" si="22"/>
        <v>0</v>
      </c>
      <c r="L218" s="177">
        <f t="shared" si="25"/>
        <v>0</v>
      </c>
      <c r="M218" s="164">
        <v>45</v>
      </c>
      <c r="N218" s="42"/>
      <c r="O218" s="42"/>
      <c r="P218" s="42"/>
      <c r="Q218" s="42"/>
      <c r="R218" s="42"/>
      <c r="S218" s="42"/>
      <c r="T218" s="42"/>
      <c r="U218" s="42"/>
    </row>
    <row r="219" spans="1:21" ht="18" customHeight="1">
      <c r="A219" s="42"/>
      <c r="B219" s="289" t="s">
        <v>657</v>
      </c>
      <c r="C219" s="290"/>
      <c r="D219" s="13"/>
      <c r="E219" s="282" t="s">
        <v>617</v>
      </c>
      <c r="F219" s="169" t="s">
        <v>140</v>
      </c>
      <c r="G219" s="219">
        <v>115</v>
      </c>
      <c r="H219" s="14"/>
      <c r="I219" s="14"/>
      <c r="J219" s="167">
        <f t="shared" si="33"/>
        <v>115</v>
      </c>
      <c r="K219" s="166">
        <f t="shared" si="22"/>
        <v>0</v>
      </c>
      <c r="L219" s="177">
        <f t="shared" si="25"/>
        <v>0</v>
      </c>
      <c r="M219" s="164">
        <v>115</v>
      </c>
      <c r="N219" s="42"/>
      <c r="O219" s="42"/>
      <c r="P219" s="42"/>
      <c r="Q219" s="42"/>
      <c r="R219" s="42"/>
      <c r="S219" s="42"/>
      <c r="T219" s="42"/>
      <c r="U219" s="42"/>
    </row>
    <row r="220" spans="1:21" ht="18" customHeight="1">
      <c r="A220" s="42"/>
      <c r="B220" s="289" t="s">
        <v>658</v>
      </c>
      <c r="C220" s="290"/>
      <c r="D220" s="13"/>
      <c r="E220" s="282" t="s">
        <v>618</v>
      </c>
      <c r="F220" s="169" t="s">
        <v>140</v>
      </c>
      <c r="G220" s="219">
        <v>96</v>
      </c>
      <c r="H220" s="14"/>
      <c r="I220" s="14"/>
      <c r="J220" s="167">
        <f t="shared" si="33"/>
        <v>96</v>
      </c>
      <c r="K220" s="166">
        <f t="shared" si="22"/>
        <v>0</v>
      </c>
      <c r="L220" s="177">
        <f t="shared" si="25"/>
        <v>0</v>
      </c>
      <c r="M220" s="164">
        <v>96</v>
      </c>
      <c r="N220" s="42"/>
      <c r="O220" s="42"/>
      <c r="P220" s="42"/>
      <c r="Q220" s="42"/>
      <c r="R220" s="42"/>
      <c r="S220" s="42"/>
      <c r="T220" s="42"/>
      <c r="U220" s="42"/>
    </row>
    <row r="221" spans="1:21" ht="18" customHeight="1">
      <c r="A221" s="42"/>
      <c r="B221" s="289" t="s">
        <v>659</v>
      </c>
      <c r="C221" s="290"/>
      <c r="D221" s="13"/>
      <c r="E221" s="282" t="s">
        <v>619</v>
      </c>
      <c r="F221" s="169" t="s">
        <v>140</v>
      </c>
      <c r="G221" s="219">
        <v>3101</v>
      </c>
      <c r="H221" s="14"/>
      <c r="I221" s="14"/>
      <c r="J221" s="167">
        <f t="shared" si="33"/>
        <v>3101</v>
      </c>
      <c r="K221" s="166">
        <f t="shared" ref="K221:K225" si="34">ROUND(J221*$D$5,0)</f>
        <v>0</v>
      </c>
      <c r="L221" s="177">
        <f t="shared" si="25"/>
        <v>0</v>
      </c>
      <c r="M221" s="164">
        <v>3101</v>
      </c>
      <c r="N221" s="42"/>
      <c r="O221" s="42"/>
      <c r="P221" s="42"/>
      <c r="Q221" s="42"/>
      <c r="R221" s="42"/>
      <c r="S221" s="42"/>
      <c r="T221" s="42"/>
      <c r="U221" s="42"/>
    </row>
    <row r="222" spans="1:21" ht="18" customHeight="1">
      <c r="A222" s="42"/>
      <c r="B222" s="289" t="s">
        <v>660</v>
      </c>
      <c r="C222" s="290"/>
      <c r="D222" s="13"/>
      <c r="E222" s="282" t="s">
        <v>620</v>
      </c>
      <c r="F222" s="169" t="s">
        <v>140</v>
      </c>
      <c r="G222" s="219">
        <v>1972</v>
      </c>
      <c r="H222" s="14"/>
      <c r="I222" s="14"/>
      <c r="J222" s="167">
        <f t="shared" si="33"/>
        <v>1972</v>
      </c>
      <c r="K222" s="166">
        <f t="shared" si="34"/>
        <v>0</v>
      </c>
      <c r="L222" s="177">
        <f t="shared" ref="L222:L225" si="35">J222/M222-1</f>
        <v>0</v>
      </c>
      <c r="M222" s="164">
        <v>1972</v>
      </c>
      <c r="N222" s="42"/>
      <c r="O222" s="42"/>
      <c r="P222" s="42"/>
      <c r="Q222" s="42"/>
      <c r="R222" s="42"/>
      <c r="S222" s="42"/>
      <c r="T222" s="42"/>
      <c r="U222" s="42"/>
    </row>
    <row r="223" spans="1:21" ht="18" customHeight="1">
      <c r="A223" s="42"/>
      <c r="B223" s="289" t="s">
        <v>661</v>
      </c>
      <c r="C223" s="290"/>
      <c r="D223" s="13"/>
      <c r="E223" s="282" t="s">
        <v>621</v>
      </c>
      <c r="F223" s="169" t="s">
        <v>140</v>
      </c>
      <c r="G223" s="219">
        <v>365</v>
      </c>
      <c r="H223" s="14"/>
      <c r="I223" s="14"/>
      <c r="J223" s="167">
        <f t="shared" si="33"/>
        <v>365</v>
      </c>
      <c r="K223" s="166">
        <f t="shared" si="34"/>
        <v>0</v>
      </c>
      <c r="L223" s="177">
        <f t="shared" si="35"/>
        <v>0</v>
      </c>
      <c r="M223" s="164">
        <v>365</v>
      </c>
      <c r="N223" s="42"/>
      <c r="O223" s="42"/>
      <c r="P223" s="42"/>
      <c r="Q223" s="42"/>
      <c r="R223" s="42"/>
      <c r="S223" s="42"/>
      <c r="T223" s="42"/>
      <c r="U223" s="42"/>
    </row>
    <row r="224" spans="1:21" ht="18" customHeight="1">
      <c r="A224" s="42"/>
      <c r="B224" s="289" t="s">
        <v>662</v>
      </c>
      <c r="C224" s="290"/>
      <c r="D224" s="13"/>
      <c r="E224" s="282" t="s">
        <v>622</v>
      </c>
      <c r="F224" s="169" t="s">
        <v>140</v>
      </c>
      <c r="G224" s="219">
        <v>735</v>
      </c>
      <c r="H224" s="14"/>
      <c r="I224" s="14"/>
      <c r="J224" s="167">
        <f t="shared" si="33"/>
        <v>735</v>
      </c>
      <c r="K224" s="166">
        <f t="shared" si="34"/>
        <v>0</v>
      </c>
      <c r="L224" s="177">
        <f t="shared" si="35"/>
        <v>0</v>
      </c>
      <c r="M224" s="164">
        <v>735</v>
      </c>
      <c r="N224" s="42"/>
      <c r="O224" s="42"/>
      <c r="P224" s="42"/>
      <c r="Q224" s="42"/>
      <c r="R224" s="42"/>
      <c r="S224" s="42"/>
      <c r="T224" s="42"/>
      <c r="U224" s="42"/>
    </row>
    <row r="225" spans="1:21" ht="18" customHeight="1">
      <c r="A225" s="42"/>
      <c r="B225" s="289" t="s">
        <v>663</v>
      </c>
      <c r="C225" s="290"/>
      <c r="D225" s="13"/>
      <c r="E225" s="282" t="s">
        <v>623</v>
      </c>
      <c r="F225" s="169" t="s">
        <v>140</v>
      </c>
      <c r="G225" s="219">
        <v>104</v>
      </c>
      <c r="H225" s="14"/>
      <c r="I225" s="218"/>
      <c r="J225" s="167">
        <f t="shared" si="33"/>
        <v>104</v>
      </c>
      <c r="K225" s="166">
        <f t="shared" si="34"/>
        <v>0</v>
      </c>
      <c r="L225" s="177">
        <f t="shared" si="35"/>
        <v>0</v>
      </c>
      <c r="M225" s="164">
        <v>104</v>
      </c>
      <c r="N225" s="42"/>
      <c r="O225" s="42"/>
      <c r="P225" s="42"/>
      <c r="Q225" s="42"/>
      <c r="R225" s="42"/>
      <c r="S225" s="42"/>
      <c r="T225" s="42"/>
      <c r="U225" s="42"/>
    </row>
    <row r="226" spans="1:21" ht="18" customHeight="1">
      <c r="A226" s="42"/>
      <c r="B226" s="149"/>
      <c r="C226" s="150"/>
      <c r="D226" s="215"/>
      <c r="E226" s="215"/>
      <c r="F226" s="151"/>
      <c r="G226" s="151"/>
      <c r="H226" s="217"/>
      <c r="I226" s="217"/>
      <c r="J226" s="217"/>
      <c r="K226" s="217"/>
      <c r="L226" s="217"/>
      <c r="M226" s="243"/>
      <c r="N226" s="42"/>
      <c r="O226" s="42"/>
      <c r="P226" s="42"/>
      <c r="Q226" s="42"/>
      <c r="R226" s="42"/>
      <c r="S226" s="42"/>
      <c r="T226" s="42"/>
      <c r="U226" s="42"/>
    </row>
    <row r="227" spans="1:2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</row>
    <row r="228" spans="1:21" ht="20.2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</row>
    <row r="229" spans="1:21" ht="20.2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</row>
    <row r="230" spans="1:21" ht="20.2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</row>
    <row r="231" spans="1:21" ht="20.2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</row>
    <row r="232" spans="1:21" ht="20.2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</row>
    <row r="233" spans="1:21" ht="20.2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</row>
    <row r="234" spans="1:21" ht="20.2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</row>
    <row r="235" spans="1:21" ht="20.2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</row>
    <row r="236" spans="1:21" ht="20.2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</row>
    <row r="237" spans="1:21" ht="20.2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</row>
    <row r="238" spans="1:21" ht="20.2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</row>
    <row r="239" spans="1:21" ht="20.2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</row>
    <row r="240" spans="1:21" ht="20.2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</row>
    <row r="241" spans="1:21" ht="20.2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</row>
    <row r="242" spans="1:21" ht="20.2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</row>
    <row r="243" spans="1:21" ht="20.2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</row>
    <row r="244" spans="1:21" ht="20.2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</row>
    <row r="245" spans="1:21" ht="20.2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</row>
    <row r="246" spans="1:21" ht="20.2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</row>
    <row r="247" spans="1:21" ht="20.2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</row>
    <row r="248" spans="1:21" ht="20.2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</row>
    <row r="249" spans="1:21" ht="20.2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</row>
  </sheetData>
  <autoFilter ref="C7:H200"/>
  <conditionalFormatting sqref="C3">
    <cfRule type="cellIs" dxfId="59" priority="71" operator="lessThan">
      <formula>$C3</formula>
    </cfRule>
  </conditionalFormatting>
  <conditionalFormatting sqref="C4">
    <cfRule type="cellIs" dxfId="58" priority="68" operator="lessThan">
      <formula>$C4</formula>
    </cfRule>
  </conditionalFormatting>
  <conditionalFormatting sqref="C5">
    <cfRule type="cellIs" dxfId="57" priority="67" operator="lessThan">
      <formula>$C5</formula>
    </cfRule>
  </conditionalFormatting>
  <conditionalFormatting sqref="F12 F177:F180">
    <cfRule type="cellIs" dxfId="56" priority="5" operator="lessThan">
      <formula>$H12</formula>
    </cfRule>
  </conditionalFormatting>
  <conditionalFormatting sqref="F13:F15 F20:F24 F28:F33 F37:F41 F46:F48 F53:F60 F66:F72 F76:F81 F85:F89 F93:F100 F103:F106 F110:F116 F120:F128 F132:F142 F146:F153">
    <cfRule type="cellIs" dxfId="55" priority="4" operator="lessThan">
      <formula>$H13</formula>
    </cfRule>
  </conditionalFormatting>
  <conditionalFormatting sqref="F159:F164 F166:F168 F170:F175 F182:F187 F189:F191 F193:F200 F202:F207 F209:F225">
    <cfRule type="cellIs" dxfId="54" priority="3" operator="lessThan">
      <formula>$H159</formula>
    </cfRule>
  </conditionalFormatting>
  <conditionalFormatting sqref="L12:L15 L20:L24 L28:L33 L37:L41 L46:L48 L53:L60 L66:L72 L76:L81 L85:L89 L93:L100 L103:L106 L110:L116 L120:L128 L132:L142 L146:L15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82:L187 L159:L164 L166:L168 L170:L175 L177:L180 L189:L191 L193:L200 L202:L207 L209:L2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161"/>
  <sheetViews>
    <sheetView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5" sqref="D5"/>
    </sheetView>
  </sheetViews>
  <sheetFormatPr defaultColWidth="21.109375" defaultRowHeight="14.4" outlineLevelCol="1"/>
  <cols>
    <col min="1" max="1" width="6.5546875" customWidth="1"/>
    <col min="2" max="2" width="65.6640625" customWidth="1"/>
    <col min="3" max="3" width="21.44140625" style="1" customWidth="1"/>
    <col min="4" max="4" width="20.6640625" customWidth="1"/>
    <col min="5" max="5" width="16.109375" customWidth="1"/>
    <col min="6" max="6" width="13.6640625" customWidth="1"/>
    <col min="7" max="9" width="12.33203125" style="3" customWidth="1" outlineLevel="1"/>
    <col min="10" max="10" width="14.5546875" style="4" customWidth="1"/>
    <col min="11" max="11" width="16.88671875" style="4" customWidth="1"/>
    <col min="12" max="12" width="10.33203125" style="2" customWidth="1"/>
    <col min="13" max="13" width="13.33203125" customWidth="1"/>
    <col min="14" max="14" width="12.5546875" customWidth="1"/>
    <col min="17" max="17" width="21.109375" style="257"/>
  </cols>
  <sheetData>
    <row r="1" spans="1:21" ht="8.25" customHeight="1">
      <c r="A1" s="42"/>
      <c r="B1" s="42"/>
      <c r="C1" s="43"/>
      <c r="D1" s="42"/>
      <c r="E1" s="42"/>
      <c r="F1" s="42"/>
      <c r="G1" s="44"/>
      <c r="H1" s="44"/>
      <c r="I1" s="44"/>
      <c r="J1" s="45"/>
      <c r="K1" s="45"/>
      <c r="L1" s="42"/>
      <c r="M1" s="42"/>
      <c r="N1" s="42"/>
      <c r="O1" s="42"/>
      <c r="P1" s="42"/>
      <c r="Q1" s="256"/>
      <c r="R1" s="42"/>
      <c r="S1" s="42"/>
      <c r="T1" s="42"/>
      <c r="U1" s="42"/>
    </row>
    <row r="2" spans="1:21" ht="13.5" customHeight="1">
      <c r="A2" s="42"/>
      <c r="B2" s="19"/>
      <c r="C2" s="40"/>
      <c r="D2" s="41" t="s">
        <v>137</v>
      </c>
      <c r="E2" s="41"/>
      <c r="F2" s="20"/>
      <c r="G2" s="20"/>
      <c r="H2" s="21"/>
      <c r="I2" s="21"/>
      <c r="J2" s="59"/>
      <c r="K2" s="59"/>
      <c r="L2" s="59"/>
      <c r="M2" s="22"/>
      <c r="N2" s="42"/>
      <c r="O2" s="42"/>
      <c r="P2" s="42"/>
      <c r="Q2" s="256"/>
      <c r="R2" s="42"/>
      <c r="S2" s="42"/>
      <c r="T2" s="42"/>
      <c r="U2" s="42"/>
    </row>
    <row r="3" spans="1:21" ht="15" customHeight="1">
      <c r="A3" s="42"/>
      <c r="B3" s="23"/>
      <c r="C3" s="60" t="s">
        <v>234</v>
      </c>
      <c r="D3" s="61">
        <v>0</v>
      </c>
      <c r="E3" s="77" t="s">
        <v>195</v>
      </c>
      <c r="F3" s="15"/>
      <c r="G3" s="15"/>
      <c r="H3" s="24"/>
      <c r="I3" s="24"/>
      <c r="J3" s="63"/>
      <c r="K3" s="63"/>
      <c r="L3" s="63"/>
      <c r="M3" s="25"/>
      <c r="N3" s="42"/>
      <c r="O3" s="42"/>
      <c r="P3" s="42"/>
      <c r="Q3" s="256"/>
      <c r="R3" s="42"/>
      <c r="S3" s="42"/>
      <c r="T3" s="42"/>
      <c r="U3" s="42"/>
    </row>
    <row r="4" spans="1:21" ht="15" customHeight="1">
      <c r="A4" s="42"/>
      <c r="B4" s="23"/>
      <c r="C4" s="60" t="s">
        <v>140</v>
      </c>
      <c r="D4" s="61">
        <v>0</v>
      </c>
      <c r="E4" s="77" t="s">
        <v>196</v>
      </c>
      <c r="F4" s="15"/>
      <c r="G4" s="15"/>
      <c r="H4" s="24"/>
      <c r="I4" s="24"/>
      <c r="J4" s="63"/>
      <c r="K4" s="63"/>
      <c r="L4" s="63"/>
      <c r="M4" s="25"/>
      <c r="N4" s="42"/>
      <c r="O4" s="42"/>
      <c r="P4" s="42"/>
      <c r="Q4" s="256"/>
      <c r="R4" s="42"/>
      <c r="S4" s="42"/>
      <c r="T4" s="42"/>
      <c r="U4" s="42"/>
    </row>
    <row r="5" spans="1:21" ht="16.5" customHeight="1">
      <c r="A5" s="42"/>
      <c r="B5" s="23"/>
      <c r="C5" s="78" t="s">
        <v>123</v>
      </c>
      <c r="D5" s="157">
        <v>0</v>
      </c>
      <c r="E5" s="27"/>
      <c r="F5" s="27"/>
      <c r="G5" s="28"/>
      <c r="H5" s="28"/>
      <c r="I5" s="28"/>
      <c r="J5" s="64"/>
      <c r="K5" s="64"/>
      <c r="L5" s="64"/>
      <c r="M5" s="29"/>
      <c r="N5" s="42"/>
      <c r="O5" s="42"/>
      <c r="P5" s="42"/>
      <c r="Q5" s="256"/>
      <c r="R5" s="42"/>
      <c r="S5" s="42"/>
      <c r="T5" s="42"/>
      <c r="U5" s="42"/>
    </row>
    <row r="6" spans="1:21" ht="9" customHeight="1">
      <c r="A6" s="42"/>
      <c r="B6" s="23"/>
      <c r="C6" s="27"/>
      <c r="D6" s="27"/>
      <c r="E6" s="27"/>
      <c r="F6" s="27"/>
      <c r="G6" s="28"/>
      <c r="H6" s="28"/>
      <c r="I6" s="28"/>
      <c r="J6" s="64"/>
      <c r="K6" s="64"/>
      <c r="L6" s="64"/>
      <c r="M6" s="29"/>
      <c r="N6" s="42"/>
      <c r="O6" s="42"/>
      <c r="P6" s="42"/>
      <c r="Q6" s="256"/>
      <c r="R6" s="42"/>
      <c r="S6" s="42"/>
      <c r="T6" s="42"/>
      <c r="U6" s="42"/>
    </row>
    <row r="7" spans="1:21" ht="41.25" customHeight="1">
      <c r="A7" s="42"/>
      <c r="B7" s="39"/>
      <c r="C7" s="287" t="s">
        <v>106</v>
      </c>
      <c r="D7" s="288" t="s">
        <v>107</v>
      </c>
      <c r="E7" s="288" t="s">
        <v>142</v>
      </c>
      <c r="F7" s="245" t="s">
        <v>143</v>
      </c>
      <c r="G7" s="246" t="s">
        <v>235</v>
      </c>
      <c r="H7" s="246" t="s">
        <v>236</v>
      </c>
      <c r="I7" s="246" t="s">
        <v>237</v>
      </c>
      <c r="J7" s="220" t="s">
        <v>238</v>
      </c>
      <c r="K7" s="247" t="s">
        <v>229</v>
      </c>
      <c r="L7" s="235" t="s">
        <v>937</v>
      </c>
      <c r="M7" s="203" t="s">
        <v>936</v>
      </c>
      <c r="N7" s="42"/>
      <c r="O7" s="42"/>
      <c r="P7" s="42"/>
      <c r="Q7" s="256"/>
      <c r="R7" s="42"/>
      <c r="S7" s="42"/>
      <c r="T7" s="42"/>
      <c r="U7" s="42"/>
    </row>
    <row r="8" spans="1:21" ht="18" customHeight="1">
      <c r="A8" s="42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42"/>
      <c r="M8" s="42"/>
      <c r="N8" s="42"/>
      <c r="O8" s="42"/>
      <c r="P8" s="42"/>
      <c r="Q8" s="256"/>
      <c r="R8" s="42"/>
      <c r="S8" s="42"/>
      <c r="T8" s="42"/>
      <c r="U8" s="42"/>
    </row>
    <row r="9" spans="1:21" ht="48" customHeight="1">
      <c r="A9" s="42"/>
      <c r="B9" s="125"/>
      <c r="C9" s="126"/>
      <c r="D9" s="126"/>
      <c r="E9" s="126"/>
      <c r="F9" s="126"/>
      <c r="G9" s="127"/>
      <c r="H9" s="127"/>
      <c r="I9" s="127"/>
      <c r="J9" s="127"/>
      <c r="K9" s="127"/>
      <c r="L9" s="127"/>
      <c r="M9" s="244"/>
      <c r="N9" s="42"/>
      <c r="O9" s="42"/>
      <c r="P9" s="42"/>
      <c r="Q9" s="256"/>
      <c r="R9" s="42"/>
      <c r="S9" s="42"/>
      <c r="T9" s="42"/>
      <c r="U9" s="42"/>
    </row>
    <row r="10" spans="1:21" ht="18" customHeight="1">
      <c r="A10" s="42"/>
      <c r="B10" s="274" t="s">
        <v>325</v>
      </c>
      <c r="C10" s="275"/>
      <c r="D10" s="276"/>
      <c r="E10" s="277"/>
      <c r="F10" s="277"/>
      <c r="G10" s="278"/>
      <c r="H10" s="279"/>
      <c r="I10" s="279"/>
      <c r="J10" s="279"/>
      <c r="K10" s="279"/>
      <c r="L10" s="279"/>
      <c r="M10" s="284"/>
      <c r="N10" s="42"/>
      <c r="O10" s="42"/>
      <c r="P10" s="42"/>
      <c r="Q10" s="256"/>
      <c r="R10" s="42"/>
      <c r="S10" s="42"/>
      <c r="T10" s="42"/>
      <c r="U10" s="42"/>
    </row>
    <row r="11" spans="1:21" ht="18" customHeight="1">
      <c r="A11" s="42"/>
      <c r="B11" s="69" t="s">
        <v>326</v>
      </c>
      <c r="C11" s="16"/>
      <c r="D11" s="17"/>
      <c r="E11" s="17"/>
      <c r="F11" s="54"/>
      <c r="G11" s="90"/>
      <c r="H11" s="12"/>
      <c r="I11" s="12"/>
      <c r="J11" s="12"/>
      <c r="K11" s="12"/>
      <c r="L11" s="12"/>
      <c r="M11" s="251"/>
      <c r="N11" s="42"/>
      <c r="O11" s="42"/>
      <c r="P11" s="42"/>
      <c r="Q11" s="256"/>
      <c r="R11" s="256"/>
      <c r="S11" s="42"/>
      <c r="T11" s="42"/>
      <c r="U11" s="42"/>
    </row>
    <row r="12" spans="1:21" ht="18" customHeight="1">
      <c r="A12" s="42"/>
      <c r="B12" s="23"/>
      <c r="C12" s="282"/>
      <c r="D12" s="282" t="s">
        <v>327</v>
      </c>
      <c r="E12" s="285"/>
      <c r="F12" s="169" t="s">
        <v>784</v>
      </c>
      <c r="G12" s="178"/>
      <c r="H12" s="178">
        <v>7789</v>
      </c>
      <c r="I12" s="178"/>
      <c r="J12" s="167">
        <f>ROUND((G12+H12)*(1-$D$3),0)</f>
        <v>7789</v>
      </c>
      <c r="K12" s="166">
        <f>ROUND(J12*$D$5,0)</f>
        <v>0</v>
      </c>
      <c r="L12" s="177">
        <f>J12/M12-1</f>
        <v>-3.0012453300124586E-2</v>
      </c>
      <c r="M12" s="176">
        <v>8030</v>
      </c>
      <c r="N12" s="42"/>
      <c r="O12" s="42"/>
      <c r="P12" s="42"/>
      <c r="Q12" s="256"/>
      <c r="R12" s="256"/>
      <c r="S12" s="158"/>
      <c r="T12" s="42"/>
      <c r="U12" s="42"/>
    </row>
    <row r="13" spans="1:21" ht="18" customHeight="1">
      <c r="A13" s="42"/>
      <c r="B13" s="23"/>
      <c r="C13" s="282"/>
      <c r="D13" s="282" t="s">
        <v>328</v>
      </c>
      <c r="E13" s="285"/>
      <c r="F13" s="169" t="s">
        <v>784</v>
      </c>
      <c r="G13" s="178"/>
      <c r="H13" s="178">
        <v>8395</v>
      </c>
      <c r="I13" s="178"/>
      <c r="J13" s="167">
        <f t="shared" ref="J13:J18" si="0">ROUND((G13+H13)*(1-$D$3),0)</f>
        <v>8395</v>
      </c>
      <c r="K13" s="166">
        <f t="shared" ref="K13:K19" si="1">ROUND(J13*$D$5,0)</f>
        <v>0</v>
      </c>
      <c r="L13" s="177">
        <f t="shared" ref="L13:L19" si="2">J13/M13-1</f>
        <v>-3.0040439052570811E-2</v>
      </c>
      <c r="M13" s="176">
        <v>8655</v>
      </c>
      <c r="N13" s="42"/>
      <c r="O13" s="42"/>
      <c r="P13" s="42"/>
      <c r="Q13" s="256"/>
      <c r="R13" s="256"/>
      <c r="S13" s="158"/>
      <c r="T13" s="42"/>
      <c r="U13" s="42"/>
    </row>
    <row r="14" spans="1:21" ht="18" customHeight="1">
      <c r="A14" s="42"/>
      <c r="B14" s="23"/>
      <c r="C14" s="282"/>
      <c r="D14" s="282" t="s">
        <v>329</v>
      </c>
      <c r="E14" s="285"/>
      <c r="F14" s="169" t="s">
        <v>784</v>
      </c>
      <c r="G14" s="178"/>
      <c r="H14" s="178">
        <v>8850</v>
      </c>
      <c r="I14" s="178"/>
      <c r="J14" s="167">
        <f t="shared" si="0"/>
        <v>8850</v>
      </c>
      <c r="K14" s="166">
        <f t="shared" si="1"/>
        <v>0</v>
      </c>
      <c r="L14" s="177">
        <f t="shared" si="2"/>
        <v>-3.0030688294607644E-2</v>
      </c>
      <c r="M14" s="176">
        <v>9124</v>
      </c>
      <c r="N14" s="42"/>
      <c r="O14" s="42"/>
      <c r="P14" s="42"/>
      <c r="Q14" s="256"/>
      <c r="R14" s="256"/>
      <c r="S14" s="158"/>
      <c r="T14" s="42"/>
      <c r="U14" s="42"/>
    </row>
    <row r="15" spans="1:21" ht="18" customHeight="1">
      <c r="A15" s="42"/>
      <c r="B15" s="23"/>
      <c r="C15" s="282"/>
      <c r="D15" s="282" t="s">
        <v>330</v>
      </c>
      <c r="E15" s="285"/>
      <c r="F15" s="169" t="s">
        <v>784</v>
      </c>
      <c r="G15" s="178"/>
      <c r="H15" s="178">
        <v>10133</v>
      </c>
      <c r="I15" s="178"/>
      <c r="J15" s="167">
        <f t="shared" si="0"/>
        <v>10133</v>
      </c>
      <c r="K15" s="166">
        <f t="shared" si="1"/>
        <v>0</v>
      </c>
      <c r="L15" s="177">
        <f t="shared" si="2"/>
        <v>-2.9963622439211135E-2</v>
      </c>
      <c r="M15" s="176">
        <v>10446</v>
      </c>
      <c r="N15" s="42"/>
      <c r="O15" s="42"/>
      <c r="P15" s="42"/>
      <c r="Q15" s="256"/>
      <c r="R15" s="256"/>
      <c r="S15" s="158"/>
      <c r="T15" s="42"/>
      <c r="U15" s="42"/>
    </row>
    <row r="16" spans="1:21" ht="18" customHeight="1">
      <c r="A16" s="42"/>
      <c r="B16" s="23"/>
      <c r="C16" s="282"/>
      <c r="D16" s="282" t="s">
        <v>331</v>
      </c>
      <c r="E16" s="285"/>
      <c r="F16" s="169" t="s">
        <v>784</v>
      </c>
      <c r="G16" s="178"/>
      <c r="H16" s="178">
        <v>10571</v>
      </c>
      <c r="I16" s="178"/>
      <c r="J16" s="167">
        <f t="shared" si="0"/>
        <v>10571</v>
      </c>
      <c r="K16" s="166">
        <f t="shared" si="1"/>
        <v>0</v>
      </c>
      <c r="L16" s="177">
        <f t="shared" si="2"/>
        <v>-2.0024103087049272E-2</v>
      </c>
      <c r="M16" s="176">
        <v>10787</v>
      </c>
      <c r="N16" s="42"/>
      <c r="O16" s="42"/>
      <c r="P16" s="42"/>
      <c r="Q16" s="256"/>
      <c r="R16" s="256"/>
      <c r="S16" s="158"/>
      <c r="T16" s="42"/>
      <c r="U16" s="42"/>
    </row>
    <row r="17" spans="1:21" ht="18" customHeight="1">
      <c r="A17" s="42"/>
      <c r="B17" s="23"/>
      <c r="C17" s="282"/>
      <c r="D17" s="282" t="s">
        <v>332</v>
      </c>
      <c r="E17" s="285"/>
      <c r="F17" s="169" t="s">
        <v>784</v>
      </c>
      <c r="G17" s="178"/>
      <c r="H17" s="178">
        <v>11589</v>
      </c>
      <c r="I17" s="178"/>
      <c r="J17" s="167">
        <f t="shared" si="0"/>
        <v>11589</v>
      </c>
      <c r="K17" s="166">
        <f t="shared" si="1"/>
        <v>0</v>
      </c>
      <c r="L17" s="177">
        <f t="shared" si="2"/>
        <v>-2.0040588533739245E-2</v>
      </c>
      <c r="M17" s="176">
        <v>11826</v>
      </c>
      <c r="N17" s="42"/>
      <c r="O17" s="42"/>
      <c r="P17" s="42"/>
      <c r="Q17" s="256"/>
      <c r="R17" s="256"/>
      <c r="S17" s="158"/>
      <c r="T17" s="42"/>
      <c r="U17" s="42"/>
    </row>
    <row r="18" spans="1:21" ht="18" customHeight="1">
      <c r="A18" s="42"/>
      <c r="B18" s="23"/>
      <c r="C18" s="282"/>
      <c r="D18" s="282" t="s">
        <v>333</v>
      </c>
      <c r="E18" s="285"/>
      <c r="F18" s="169" t="s">
        <v>784</v>
      </c>
      <c r="G18" s="178"/>
      <c r="H18" s="178">
        <v>13727</v>
      </c>
      <c r="I18" s="178"/>
      <c r="J18" s="167">
        <f t="shared" si="0"/>
        <v>13727</v>
      </c>
      <c r="K18" s="166">
        <f t="shared" si="1"/>
        <v>0</v>
      </c>
      <c r="L18" s="177">
        <f t="shared" si="2"/>
        <v>-1.9990004997501254E-2</v>
      </c>
      <c r="M18" s="176">
        <v>14007</v>
      </c>
      <c r="N18" s="42"/>
      <c r="O18" s="42"/>
      <c r="P18" s="42"/>
      <c r="Q18" s="256"/>
      <c r="R18" s="256"/>
      <c r="S18" s="158"/>
      <c r="T18" s="42"/>
      <c r="U18" s="42"/>
    </row>
    <row r="19" spans="1:21" ht="18" customHeight="1">
      <c r="A19" s="42"/>
      <c r="B19" s="23"/>
      <c r="C19" s="282"/>
      <c r="D19" s="282" t="s">
        <v>773</v>
      </c>
      <c r="E19" s="285"/>
      <c r="F19" s="169" t="s">
        <v>784</v>
      </c>
      <c r="G19" s="178"/>
      <c r="H19" s="178">
        <v>13902</v>
      </c>
      <c r="I19" s="178"/>
      <c r="J19" s="167">
        <f t="shared" ref="J19" si="3">ROUND((G19+H19)*(1-$D$3),0)</f>
        <v>13902</v>
      </c>
      <c r="K19" s="166">
        <f t="shared" si="1"/>
        <v>0</v>
      </c>
      <c r="L19" s="177">
        <f t="shared" si="2"/>
        <v>-2.0019737769632062E-2</v>
      </c>
      <c r="M19" s="176">
        <v>14186</v>
      </c>
      <c r="N19" s="42"/>
      <c r="O19" s="42"/>
      <c r="P19" s="42"/>
      <c r="Q19" s="256"/>
      <c r="R19" s="256"/>
      <c r="S19" s="158"/>
      <c r="T19" s="42"/>
      <c r="U19" s="42"/>
    </row>
    <row r="20" spans="1:21" ht="15" customHeight="1">
      <c r="A20" s="42"/>
      <c r="B20" s="99"/>
      <c r="C20" s="143"/>
      <c r="D20" s="144"/>
      <c r="E20" s="144"/>
      <c r="F20" s="92"/>
      <c r="G20" s="93"/>
      <c r="H20" s="252"/>
      <c r="I20" s="252"/>
      <c r="J20" s="252"/>
      <c r="K20" s="252"/>
      <c r="L20" s="252"/>
      <c r="M20" s="254"/>
      <c r="N20" s="42"/>
      <c r="O20" s="42"/>
      <c r="P20" s="42"/>
      <c r="Q20" s="256"/>
      <c r="R20" s="256"/>
      <c r="S20" s="42"/>
      <c r="T20" s="42"/>
      <c r="U20" s="42"/>
    </row>
    <row r="21" spans="1:21" ht="32.25" customHeight="1">
      <c r="A21" s="42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42"/>
      <c r="O21" s="42"/>
      <c r="P21" s="42"/>
      <c r="Q21" s="256"/>
      <c r="R21" s="256"/>
      <c r="S21" s="42"/>
      <c r="T21" s="42"/>
      <c r="U21" s="42"/>
    </row>
    <row r="22" spans="1:21" ht="67.5" customHeight="1">
      <c r="A22" s="42"/>
      <c r="B22" s="110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244"/>
      <c r="N22" s="42"/>
      <c r="O22" s="42"/>
      <c r="P22" s="42"/>
      <c r="Q22" s="256"/>
      <c r="R22" s="256"/>
      <c r="S22" s="42"/>
      <c r="T22" s="42"/>
      <c r="U22" s="42"/>
    </row>
    <row r="23" spans="1:21" ht="17.25" customHeight="1">
      <c r="A23" s="42"/>
      <c r="B23" s="274" t="s">
        <v>262</v>
      </c>
      <c r="C23" s="275"/>
      <c r="D23" s="276"/>
      <c r="E23" s="277"/>
      <c r="F23" s="277"/>
      <c r="G23" s="278"/>
      <c r="H23" s="279"/>
      <c r="I23" s="279"/>
      <c r="J23" s="279"/>
      <c r="K23" s="279"/>
      <c r="L23" s="279"/>
      <c r="M23" s="284"/>
      <c r="N23" s="42"/>
      <c r="O23" s="42"/>
      <c r="P23" s="42"/>
      <c r="Q23" s="256"/>
      <c r="R23" s="256"/>
      <c r="S23" s="42"/>
      <c r="T23" s="42"/>
      <c r="U23" s="42"/>
    </row>
    <row r="24" spans="1:21" ht="18" customHeight="1">
      <c r="A24" s="42"/>
      <c r="B24" s="69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250"/>
      <c r="N24" s="42"/>
      <c r="O24" s="42"/>
      <c r="P24" s="42"/>
      <c r="Q24" s="256"/>
      <c r="R24" s="256"/>
      <c r="S24" s="42"/>
      <c r="T24" s="42"/>
      <c r="U24" s="42"/>
    </row>
    <row r="25" spans="1:21" ht="18" customHeight="1">
      <c r="A25" s="42"/>
      <c r="B25" s="23"/>
      <c r="C25" s="282" t="s">
        <v>334</v>
      </c>
      <c r="D25" s="282"/>
      <c r="E25" s="285"/>
      <c r="F25" s="169" t="s">
        <v>784</v>
      </c>
      <c r="G25" s="178">
        <v>524</v>
      </c>
      <c r="H25" s="178"/>
      <c r="I25" s="178"/>
      <c r="J25" s="167">
        <f t="shared" ref="J25:J30" si="4">ROUND((G25+H25)*(1-$D$3)+I25*(1-$D$4),0)</f>
        <v>524</v>
      </c>
      <c r="K25" s="166">
        <f t="shared" ref="K25:K30" si="5">ROUND(J25*$D$5,0)</f>
        <v>0</v>
      </c>
      <c r="L25" s="177">
        <f t="shared" ref="L25:L30" si="6">J25/M25-1</f>
        <v>-5.0724637681159424E-2</v>
      </c>
      <c r="M25" s="176">
        <v>552</v>
      </c>
      <c r="N25" s="42"/>
      <c r="O25" s="42"/>
      <c r="P25" s="42"/>
      <c r="Q25" s="256"/>
      <c r="R25" s="256"/>
      <c r="S25" s="158"/>
      <c r="T25" s="42"/>
      <c r="U25" s="42"/>
    </row>
    <row r="26" spans="1:21" ht="18" customHeight="1">
      <c r="A26" s="42"/>
      <c r="B26" s="23"/>
      <c r="C26" s="282" t="s">
        <v>336</v>
      </c>
      <c r="D26" s="282"/>
      <c r="E26" s="285"/>
      <c r="F26" s="169" t="s">
        <v>784</v>
      </c>
      <c r="G26" s="178">
        <v>543</v>
      </c>
      <c r="H26" s="178"/>
      <c r="I26" s="178"/>
      <c r="J26" s="167">
        <f t="shared" si="4"/>
        <v>543</v>
      </c>
      <c r="K26" s="166">
        <f t="shared" si="5"/>
        <v>0</v>
      </c>
      <c r="L26" s="177">
        <f t="shared" si="6"/>
        <v>-5.0699300699300731E-2</v>
      </c>
      <c r="M26" s="176">
        <v>572</v>
      </c>
      <c r="N26" s="42"/>
      <c r="O26" s="42"/>
      <c r="P26" s="42"/>
      <c r="Q26" s="256"/>
      <c r="R26" s="256"/>
      <c r="S26" s="158"/>
      <c r="T26" s="42"/>
      <c r="U26" s="42"/>
    </row>
    <row r="27" spans="1:21" ht="18" customHeight="1">
      <c r="A27" s="42"/>
      <c r="B27" s="23"/>
      <c r="C27" s="282" t="s">
        <v>337</v>
      </c>
      <c r="D27" s="282"/>
      <c r="E27" s="285"/>
      <c r="F27" s="169" t="s">
        <v>784</v>
      </c>
      <c r="G27" s="178">
        <v>582</v>
      </c>
      <c r="H27" s="178"/>
      <c r="I27" s="178"/>
      <c r="J27" s="167">
        <f t="shared" si="4"/>
        <v>582</v>
      </c>
      <c r="K27" s="166">
        <f t="shared" si="5"/>
        <v>0</v>
      </c>
      <c r="L27" s="177">
        <f t="shared" si="6"/>
        <v>-5.0570962479608461E-2</v>
      </c>
      <c r="M27" s="176">
        <v>613</v>
      </c>
      <c r="N27" s="42"/>
      <c r="O27" s="42"/>
      <c r="P27" s="42"/>
      <c r="Q27" s="256"/>
      <c r="R27" s="256"/>
      <c r="S27" s="158"/>
      <c r="T27" s="42"/>
      <c r="U27" s="42"/>
    </row>
    <row r="28" spans="1:21" ht="18" customHeight="1">
      <c r="A28" s="42"/>
      <c r="B28" s="23"/>
      <c r="C28" s="282" t="s">
        <v>338</v>
      </c>
      <c r="D28" s="282"/>
      <c r="E28" s="285"/>
      <c r="F28" s="169" t="s">
        <v>784</v>
      </c>
      <c r="G28" s="178">
        <v>669</v>
      </c>
      <c r="H28" s="178"/>
      <c r="I28" s="178"/>
      <c r="J28" s="167">
        <f t="shared" si="4"/>
        <v>669</v>
      </c>
      <c r="K28" s="166">
        <f t="shared" si="5"/>
        <v>0</v>
      </c>
      <c r="L28" s="177">
        <f t="shared" si="6"/>
        <v>-4.9715909090909061E-2</v>
      </c>
      <c r="M28" s="176">
        <v>704</v>
      </c>
      <c r="N28" s="42"/>
      <c r="O28" s="42"/>
      <c r="P28" s="42"/>
      <c r="Q28" s="256"/>
      <c r="R28" s="256"/>
      <c r="S28" s="158"/>
      <c r="T28" s="42"/>
      <c r="U28" s="42"/>
    </row>
    <row r="29" spans="1:21" ht="18" customHeight="1">
      <c r="A29" s="42"/>
      <c r="B29" s="23"/>
      <c r="C29" s="282" t="s">
        <v>339</v>
      </c>
      <c r="D29" s="282"/>
      <c r="E29" s="285"/>
      <c r="F29" s="169" t="s">
        <v>784</v>
      </c>
      <c r="G29" s="178">
        <v>680</v>
      </c>
      <c r="H29" s="178"/>
      <c r="I29" s="178"/>
      <c r="J29" s="167">
        <f t="shared" si="4"/>
        <v>680</v>
      </c>
      <c r="K29" s="166">
        <f t="shared" si="5"/>
        <v>0</v>
      </c>
      <c r="L29" s="177">
        <f t="shared" si="6"/>
        <v>-5.027932960893855E-2</v>
      </c>
      <c r="M29" s="176">
        <v>716</v>
      </c>
      <c r="N29" s="42"/>
      <c r="O29" s="42"/>
      <c r="P29" s="42"/>
      <c r="Q29" s="256"/>
      <c r="R29" s="256"/>
      <c r="S29" s="158"/>
      <c r="T29" s="42"/>
      <c r="U29" s="42"/>
    </row>
    <row r="30" spans="1:21" ht="18" customHeight="1">
      <c r="A30" s="42"/>
      <c r="B30" s="23"/>
      <c r="C30" s="282" t="s">
        <v>340</v>
      </c>
      <c r="D30" s="282"/>
      <c r="E30" s="285"/>
      <c r="F30" s="169" t="s">
        <v>784</v>
      </c>
      <c r="G30" s="178">
        <v>700</v>
      </c>
      <c r="H30" s="178"/>
      <c r="I30" s="178"/>
      <c r="J30" s="167">
        <f t="shared" si="4"/>
        <v>700</v>
      </c>
      <c r="K30" s="166">
        <f t="shared" si="5"/>
        <v>0</v>
      </c>
      <c r="L30" s="177">
        <f t="shared" si="6"/>
        <v>-5.0203527815468107E-2</v>
      </c>
      <c r="M30" s="176">
        <v>737</v>
      </c>
      <c r="N30" s="42"/>
      <c r="O30" s="42"/>
      <c r="P30" s="42"/>
      <c r="Q30" s="256"/>
      <c r="R30" s="256"/>
      <c r="S30" s="158"/>
      <c r="T30" s="42"/>
      <c r="U30" s="42"/>
    </row>
    <row r="31" spans="1:21" ht="24.75" customHeight="1">
      <c r="A31" s="42"/>
      <c r="B31" s="23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51"/>
      <c r="N31" s="42"/>
      <c r="O31" s="42"/>
      <c r="P31" s="42"/>
      <c r="Q31" s="256"/>
      <c r="R31" s="256"/>
      <c r="S31" s="42"/>
      <c r="T31" s="42"/>
      <c r="U31" s="42"/>
    </row>
    <row r="32" spans="1:21" ht="18" customHeight="1">
      <c r="A32" s="42"/>
      <c r="B32" s="274" t="s">
        <v>270</v>
      </c>
      <c r="C32" s="275"/>
      <c r="D32" s="276"/>
      <c r="E32" s="277"/>
      <c r="F32" s="277"/>
      <c r="G32" s="278"/>
      <c r="H32" s="279"/>
      <c r="I32" s="279"/>
      <c r="J32" s="279"/>
      <c r="K32" s="279"/>
      <c r="L32" s="279"/>
      <c r="M32" s="284"/>
      <c r="N32" s="42"/>
      <c r="O32" s="42"/>
      <c r="P32" s="42"/>
      <c r="Q32" s="256"/>
      <c r="R32" s="256"/>
      <c r="S32" s="42"/>
      <c r="T32" s="42"/>
      <c r="U32" s="42"/>
    </row>
    <row r="33" spans="1:21" ht="18" customHeight="1">
      <c r="A33" s="42"/>
      <c r="B33" s="69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250"/>
      <c r="N33" s="42"/>
      <c r="O33" s="42"/>
      <c r="P33" s="42"/>
      <c r="Q33" s="256"/>
      <c r="R33" s="256"/>
      <c r="S33" s="42"/>
      <c r="T33" s="42"/>
      <c r="U33" s="42"/>
    </row>
    <row r="34" spans="1:21" ht="18" customHeight="1">
      <c r="A34" s="42"/>
      <c r="B34" s="23"/>
      <c r="C34" s="282" t="s">
        <v>341</v>
      </c>
      <c r="D34" s="282"/>
      <c r="E34" s="285" t="s">
        <v>342</v>
      </c>
      <c r="F34" s="169" t="s">
        <v>785</v>
      </c>
      <c r="G34" s="178">
        <v>985</v>
      </c>
      <c r="H34" s="178"/>
      <c r="I34" s="178">
        <v>153</v>
      </c>
      <c r="J34" s="167">
        <f>ROUND((G34+H34)*(1-$D$3)+I34*(1-$D$4),0)</f>
        <v>1138</v>
      </c>
      <c r="K34" s="166">
        <f t="shared" ref="K34:K39" si="7">ROUND(J34*$D$5,0)</f>
        <v>0</v>
      </c>
      <c r="L34" s="177">
        <f t="shared" ref="L34:L39" si="8">J34/M34-1</f>
        <v>0.19287211740041932</v>
      </c>
      <c r="M34" s="176">
        <v>954</v>
      </c>
      <c r="N34" s="42"/>
      <c r="O34" s="42"/>
      <c r="P34" s="42"/>
      <c r="Q34" s="256"/>
      <c r="R34" s="256"/>
      <c r="S34" s="158"/>
      <c r="T34" s="42"/>
      <c r="U34" s="42"/>
    </row>
    <row r="35" spans="1:21" ht="18" customHeight="1">
      <c r="A35" s="42"/>
      <c r="B35" s="23"/>
      <c r="C35" s="282" t="s">
        <v>343</v>
      </c>
      <c r="D35" s="282"/>
      <c r="E35" s="285" t="s">
        <v>342</v>
      </c>
      <c r="F35" s="169" t="s">
        <v>785</v>
      </c>
      <c r="G35" s="178">
        <v>1007</v>
      </c>
      <c r="H35" s="178"/>
      <c r="I35" s="178">
        <v>153</v>
      </c>
      <c r="J35" s="167">
        <f t="shared" ref="J35:J39" si="9">ROUND((G35+H35)*(1-$D$3)+I35*(1-$D$4),0)</f>
        <v>1160</v>
      </c>
      <c r="K35" s="166">
        <f t="shared" si="7"/>
        <v>0</v>
      </c>
      <c r="L35" s="177">
        <f t="shared" si="8"/>
        <v>0.12621359223300965</v>
      </c>
      <c r="M35" s="176">
        <v>1030</v>
      </c>
      <c r="N35" s="42"/>
      <c r="O35" s="42"/>
      <c r="P35" s="42"/>
      <c r="Q35" s="256"/>
      <c r="R35" s="256"/>
      <c r="S35" s="158"/>
      <c r="T35" s="42"/>
      <c r="U35" s="42"/>
    </row>
    <row r="36" spans="1:21" ht="18" customHeight="1">
      <c r="A36" s="42"/>
      <c r="B36" s="23"/>
      <c r="C36" s="282" t="s">
        <v>344</v>
      </c>
      <c r="D36" s="282"/>
      <c r="E36" s="285" t="s">
        <v>342</v>
      </c>
      <c r="F36" s="169" t="s">
        <v>785</v>
      </c>
      <c r="G36" s="178">
        <v>1033</v>
      </c>
      <c r="H36" s="178"/>
      <c r="I36" s="178">
        <v>153</v>
      </c>
      <c r="J36" s="167">
        <f t="shared" si="9"/>
        <v>1186</v>
      </c>
      <c r="K36" s="166">
        <f t="shared" si="7"/>
        <v>0</v>
      </c>
      <c r="L36" s="177">
        <f t="shared" si="8"/>
        <v>0.11257035647279556</v>
      </c>
      <c r="M36" s="176">
        <v>1066</v>
      </c>
      <c r="N36" s="42"/>
      <c r="O36" s="42"/>
      <c r="P36" s="42"/>
      <c r="Q36" s="256"/>
      <c r="R36" s="256"/>
      <c r="S36" s="158"/>
      <c r="T36" s="42"/>
      <c r="U36" s="42"/>
    </row>
    <row r="37" spans="1:21" ht="18" customHeight="1">
      <c r="A37" s="42"/>
      <c r="B37" s="23"/>
      <c r="C37" s="282" t="s">
        <v>345</v>
      </c>
      <c r="D37" s="282"/>
      <c r="E37" s="285" t="s">
        <v>342</v>
      </c>
      <c r="F37" s="169" t="s">
        <v>785</v>
      </c>
      <c r="G37" s="178">
        <v>1112</v>
      </c>
      <c r="H37" s="178"/>
      <c r="I37" s="178">
        <v>153</v>
      </c>
      <c r="J37" s="167">
        <f t="shared" si="9"/>
        <v>1265</v>
      </c>
      <c r="K37" s="166">
        <f t="shared" si="7"/>
        <v>0</v>
      </c>
      <c r="L37" s="177">
        <f t="shared" si="8"/>
        <v>7.1126164267569791E-2</v>
      </c>
      <c r="M37" s="176">
        <v>1181</v>
      </c>
      <c r="N37" s="42"/>
      <c r="O37" s="42"/>
      <c r="P37" s="42"/>
      <c r="Q37" s="256"/>
      <c r="R37" s="256"/>
      <c r="S37" s="158"/>
      <c r="T37" s="42"/>
      <c r="U37" s="42"/>
    </row>
    <row r="38" spans="1:21" ht="18" customHeight="1">
      <c r="A38" s="42"/>
      <c r="B38" s="23"/>
      <c r="C38" s="282" t="s">
        <v>346</v>
      </c>
      <c r="D38" s="282"/>
      <c r="E38" s="285" t="s">
        <v>347</v>
      </c>
      <c r="F38" s="169" t="s">
        <v>785</v>
      </c>
      <c r="G38" s="178">
        <v>1227</v>
      </c>
      <c r="H38" s="178"/>
      <c r="I38" s="178">
        <v>189</v>
      </c>
      <c r="J38" s="167">
        <f t="shared" si="9"/>
        <v>1416</v>
      </c>
      <c r="K38" s="166">
        <f t="shared" si="7"/>
        <v>0</v>
      </c>
      <c r="L38" s="177">
        <f t="shared" si="8"/>
        <v>0.15497553017944532</v>
      </c>
      <c r="M38" s="176">
        <v>1226</v>
      </c>
      <c r="N38" s="42"/>
      <c r="O38" s="42"/>
      <c r="P38" s="42"/>
      <c r="Q38" s="256"/>
      <c r="R38" s="256"/>
      <c r="S38" s="158"/>
      <c r="T38" s="42"/>
      <c r="U38" s="42"/>
    </row>
    <row r="39" spans="1:21" ht="18" customHeight="1">
      <c r="A39" s="42"/>
      <c r="B39" s="23"/>
      <c r="C39" s="282" t="s">
        <v>348</v>
      </c>
      <c r="D39" s="282"/>
      <c r="E39" s="285" t="s">
        <v>347</v>
      </c>
      <c r="F39" s="169" t="s">
        <v>785</v>
      </c>
      <c r="G39" s="178">
        <v>1291</v>
      </c>
      <c r="H39" s="178"/>
      <c r="I39" s="178">
        <v>189</v>
      </c>
      <c r="J39" s="167">
        <f t="shared" si="9"/>
        <v>1480</v>
      </c>
      <c r="K39" s="166">
        <f t="shared" si="7"/>
        <v>0</v>
      </c>
      <c r="L39" s="177">
        <f t="shared" si="8"/>
        <v>0.18116520351157228</v>
      </c>
      <c r="M39" s="176">
        <v>1253</v>
      </c>
      <c r="N39" s="42"/>
      <c r="O39" s="42"/>
      <c r="P39" s="42"/>
      <c r="Q39" s="256"/>
      <c r="R39" s="256"/>
      <c r="S39" s="158"/>
      <c r="T39" s="42"/>
      <c r="U39" s="42"/>
    </row>
    <row r="40" spans="1:21" ht="18" customHeight="1">
      <c r="A40" s="42"/>
      <c r="B40" s="23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50"/>
      <c r="N40" s="42"/>
      <c r="O40" s="42"/>
      <c r="P40" s="42"/>
      <c r="Q40" s="256"/>
      <c r="R40" s="256"/>
      <c r="S40" s="42"/>
      <c r="T40" s="42"/>
      <c r="U40" s="42"/>
    </row>
    <row r="41" spans="1:21" ht="18" customHeight="1">
      <c r="A41" s="42"/>
      <c r="B41" s="274" t="s">
        <v>349</v>
      </c>
      <c r="C41" s="275"/>
      <c r="D41" s="276"/>
      <c r="E41" s="277"/>
      <c r="F41" s="277"/>
      <c r="G41" s="278"/>
      <c r="H41" s="279"/>
      <c r="I41" s="279"/>
      <c r="J41" s="279"/>
      <c r="K41" s="279"/>
      <c r="L41" s="279"/>
      <c r="M41" s="284"/>
      <c r="N41" s="42"/>
      <c r="O41" s="42"/>
      <c r="P41" s="42"/>
      <c r="Q41" s="256"/>
      <c r="R41" s="256"/>
      <c r="S41" s="42"/>
      <c r="T41" s="42"/>
      <c r="U41" s="42"/>
    </row>
    <row r="42" spans="1:21" ht="18" customHeight="1">
      <c r="A42" s="42"/>
      <c r="B42" s="69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250"/>
      <c r="N42" s="42"/>
      <c r="O42" s="42"/>
      <c r="P42" s="42"/>
      <c r="Q42" s="256"/>
      <c r="R42" s="256"/>
      <c r="S42" s="42"/>
      <c r="T42" s="42"/>
      <c r="U42" s="42"/>
    </row>
    <row r="43" spans="1:21" ht="18" customHeight="1">
      <c r="A43" s="42"/>
      <c r="B43" s="23"/>
      <c r="C43" s="282" t="s">
        <v>350</v>
      </c>
      <c r="D43" s="282"/>
      <c r="E43" s="285" t="s">
        <v>351</v>
      </c>
      <c r="F43" s="169" t="s">
        <v>785</v>
      </c>
      <c r="G43" s="178">
        <v>1298</v>
      </c>
      <c r="H43" s="178"/>
      <c r="I43" s="178">
        <v>138</v>
      </c>
      <c r="J43" s="167">
        <f>ROUND((G43+H43)*(1-$D$3)+I43*(1-$D$4),0)</f>
        <v>1436</v>
      </c>
      <c r="K43" s="166">
        <f t="shared" ref="K43:K45" si="10">ROUND(J43*$D$5,0)</f>
        <v>0</v>
      </c>
      <c r="L43" s="177">
        <f t="shared" ref="L43:L45" si="11">J43/M43-1</f>
        <v>0</v>
      </c>
      <c r="M43" s="176">
        <v>1436</v>
      </c>
      <c r="N43" s="42"/>
      <c r="O43" s="42"/>
      <c r="P43" s="42"/>
      <c r="Q43" s="256"/>
      <c r="R43" s="256"/>
      <c r="S43" s="158"/>
      <c r="T43" s="42"/>
      <c r="U43" s="42"/>
    </row>
    <row r="44" spans="1:21" ht="18" customHeight="1">
      <c r="A44" s="42"/>
      <c r="B44" s="23"/>
      <c r="C44" s="282" t="s">
        <v>352</v>
      </c>
      <c r="D44" s="282"/>
      <c r="E44" s="285" t="s">
        <v>351</v>
      </c>
      <c r="F44" s="169" t="s">
        <v>785</v>
      </c>
      <c r="G44" s="178">
        <v>1387</v>
      </c>
      <c r="H44" s="178"/>
      <c r="I44" s="178">
        <v>138</v>
      </c>
      <c r="J44" s="167">
        <f t="shared" ref="J44:J45" si="12">ROUND((G44+H44)*(1-$D$3)+I44*(1-$D$4),0)</f>
        <v>1525</v>
      </c>
      <c r="K44" s="166">
        <f t="shared" si="10"/>
        <v>0</v>
      </c>
      <c r="L44" s="177">
        <f t="shared" si="11"/>
        <v>0</v>
      </c>
      <c r="M44" s="176">
        <v>1525</v>
      </c>
      <c r="N44" s="42"/>
      <c r="O44" s="42"/>
      <c r="P44" s="42"/>
      <c r="Q44" s="256"/>
      <c r="R44" s="256"/>
      <c r="S44" s="158"/>
      <c r="T44" s="42"/>
      <c r="U44" s="42"/>
    </row>
    <row r="45" spans="1:21" ht="18" customHeight="1">
      <c r="A45" s="42"/>
      <c r="B45" s="23"/>
      <c r="C45" s="282" t="s">
        <v>353</v>
      </c>
      <c r="D45" s="282"/>
      <c r="E45" s="285" t="s">
        <v>354</v>
      </c>
      <c r="F45" s="169" t="s">
        <v>785</v>
      </c>
      <c r="G45" s="178">
        <v>1493</v>
      </c>
      <c r="H45" s="178"/>
      <c r="I45" s="178">
        <v>138</v>
      </c>
      <c r="J45" s="167">
        <f t="shared" si="12"/>
        <v>1631</v>
      </c>
      <c r="K45" s="166">
        <f t="shared" si="10"/>
        <v>0</v>
      </c>
      <c r="L45" s="177">
        <f t="shared" si="11"/>
        <v>0</v>
      </c>
      <c r="M45" s="176">
        <v>1631</v>
      </c>
      <c r="N45" s="42"/>
      <c r="O45" s="42"/>
      <c r="P45" s="42"/>
      <c r="Q45" s="256"/>
      <c r="R45" s="256"/>
      <c r="S45" s="158"/>
      <c r="T45" s="42"/>
      <c r="U45" s="42"/>
    </row>
    <row r="46" spans="1:21" ht="18" customHeight="1">
      <c r="A46" s="42"/>
      <c r="B46" s="23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250"/>
      <c r="N46" s="42"/>
      <c r="O46" s="42"/>
      <c r="P46" s="42"/>
      <c r="Q46" s="256"/>
      <c r="R46" s="256"/>
      <c r="S46" s="42"/>
      <c r="T46" s="42"/>
      <c r="U46" s="42"/>
    </row>
    <row r="47" spans="1:21" ht="18" customHeight="1">
      <c r="A47" s="42"/>
      <c r="B47" s="274" t="s">
        <v>279</v>
      </c>
      <c r="C47" s="275"/>
      <c r="D47" s="276"/>
      <c r="E47" s="277"/>
      <c r="F47" s="277"/>
      <c r="G47" s="278"/>
      <c r="H47" s="279"/>
      <c r="I47" s="279"/>
      <c r="J47" s="279"/>
      <c r="K47" s="279"/>
      <c r="L47" s="279"/>
      <c r="M47" s="284"/>
      <c r="N47" s="42"/>
      <c r="O47" s="42"/>
      <c r="P47" s="42"/>
      <c r="Q47" s="256"/>
      <c r="R47" s="256"/>
      <c r="S47" s="42"/>
      <c r="T47" s="42"/>
      <c r="U47" s="42"/>
    </row>
    <row r="48" spans="1:21" ht="18" customHeight="1">
      <c r="A48" s="42"/>
      <c r="B48" s="69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250"/>
      <c r="N48" s="42"/>
      <c r="O48" s="42"/>
      <c r="P48" s="42"/>
      <c r="Q48" s="256"/>
      <c r="R48" s="256"/>
      <c r="S48" s="42"/>
      <c r="T48" s="42"/>
      <c r="U48" s="42"/>
    </row>
    <row r="49" spans="1:21" ht="18" customHeight="1">
      <c r="A49" s="42"/>
      <c r="B49" s="23"/>
      <c r="C49" s="282" t="s">
        <v>355</v>
      </c>
      <c r="D49" s="282"/>
      <c r="E49" s="285" t="s">
        <v>356</v>
      </c>
      <c r="F49" s="169" t="s">
        <v>785</v>
      </c>
      <c r="G49" s="178">
        <v>615</v>
      </c>
      <c r="H49" s="178"/>
      <c r="I49" s="178">
        <v>143</v>
      </c>
      <c r="J49" s="167">
        <f t="shared" ref="J49:J52" si="13">ROUND((G49+H49)*(1-$D$3)+I49*(1-$D$4),0)</f>
        <v>758</v>
      </c>
      <c r="K49" s="166">
        <f t="shared" ref="K49:K52" si="14">ROUND(J49*$D$5,0)</f>
        <v>0</v>
      </c>
      <c r="L49" s="177">
        <f t="shared" ref="L49:L52" si="15">J49/M49-1</f>
        <v>-7.8979343863912477E-2</v>
      </c>
      <c r="M49" s="176">
        <v>823</v>
      </c>
      <c r="N49" s="42"/>
      <c r="O49" s="42"/>
      <c r="P49" s="42"/>
      <c r="Q49" s="256"/>
      <c r="R49" s="256"/>
      <c r="S49" s="158"/>
      <c r="T49" s="42"/>
      <c r="U49" s="42"/>
    </row>
    <row r="50" spans="1:21" ht="18" customHeight="1">
      <c r="A50" s="42"/>
      <c r="B50" s="23"/>
      <c r="C50" s="282" t="s">
        <v>357</v>
      </c>
      <c r="D50" s="282"/>
      <c r="E50" s="285" t="s">
        <v>356</v>
      </c>
      <c r="F50" s="169" t="s">
        <v>785</v>
      </c>
      <c r="G50" s="178">
        <v>619</v>
      </c>
      <c r="H50" s="178"/>
      <c r="I50" s="178">
        <v>143</v>
      </c>
      <c r="J50" s="167">
        <f t="shared" si="13"/>
        <v>762</v>
      </c>
      <c r="K50" s="166">
        <f t="shared" si="14"/>
        <v>0</v>
      </c>
      <c r="L50" s="177">
        <f t="shared" si="15"/>
        <v>-7.9710144927536253E-2</v>
      </c>
      <c r="M50" s="176">
        <v>828</v>
      </c>
      <c r="N50" s="42"/>
      <c r="O50" s="42"/>
      <c r="P50" s="42"/>
      <c r="Q50" s="256"/>
      <c r="R50" s="256"/>
      <c r="S50" s="158"/>
      <c r="T50" s="42"/>
      <c r="U50" s="42"/>
    </row>
    <row r="51" spans="1:21" ht="18" customHeight="1">
      <c r="A51" s="42"/>
      <c r="B51" s="23"/>
      <c r="C51" s="282" t="s">
        <v>358</v>
      </c>
      <c r="D51" s="282"/>
      <c r="E51" s="285" t="s">
        <v>356</v>
      </c>
      <c r="F51" s="169" t="s">
        <v>785</v>
      </c>
      <c r="G51" s="178">
        <v>656</v>
      </c>
      <c r="H51" s="178"/>
      <c r="I51" s="178">
        <v>143</v>
      </c>
      <c r="J51" s="167">
        <f t="shared" si="13"/>
        <v>799</v>
      </c>
      <c r="K51" s="166">
        <f t="shared" si="14"/>
        <v>0</v>
      </c>
      <c r="L51" s="177">
        <f t="shared" si="15"/>
        <v>-7.9493087557603648E-2</v>
      </c>
      <c r="M51" s="176">
        <v>868</v>
      </c>
      <c r="N51" s="42"/>
      <c r="O51" s="42"/>
      <c r="P51" s="42"/>
      <c r="Q51" s="256"/>
      <c r="R51" s="256"/>
      <c r="S51" s="158"/>
      <c r="T51" s="42"/>
      <c r="U51" s="42"/>
    </row>
    <row r="52" spans="1:21" ht="18" customHeight="1">
      <c r="A52" s="42"/>
      <c r="B52" s="23"/>
      <c r="C52" s="282" t="s">
        <v>359</v>
      </c>
      <c r="D52" s="282"/>
      <c r="E52" s="285" t="s">
        <v>356</v>
      </c>
      <c r="F52" s="169" t="s">
        <v>785</v>
      </c>
      <c r="G52" s="178">
        <v>729</v>
      </c>
      <c r="H52" s="178"/>
      <c r="I52" s="178">
        <v>143</v>
      </c>
      <c r="J52" s="167">
        <f t="shared" si="13"/>
        <v>872</v>
      </c>
      <c r="K52" s="166">
        <f t="shared" si="14"/>
        <v>0</v>
      </c>
      <c r="L52" s="177">
        <f t="shared" si="15"/>
        <v>-7.91974656810982E-2</v>
      </c>
      <c r="M52" s="176">
        <v>947</v>
      </c>
      <c r="N52" s="42"/>
      <c r="O52" s="42"/>
      <c r="P52" s="42"/>
      <c r="Q52" s="256"/>
      <c r="R52" s="256"/>
      <c r="S52" s="158"/>
      <c r="T52" s="42"/>
      <c r="U52" s="42"/>
    </row>
    <row r="53" spans="1:21" ht="30" customHeight="1">
      <c r="A53" s="42"/>
      <c r="B53" s="23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250"/>
      <c r="N53" s="42"/>
      <c r="O53" s="42"/>
      <c r="P53" s="42"/>
      <c r="Q53" s="256"/>
      <c r="R53" s="256"/>
      <c r="S53" s="42"/>
      <c r="T53" s="42"/>
      <c r="U53" s="42"/>
    </row>
    <row r="54" spans="1:21" ht="18" customHeight="1">
      <c r="A54" s="42"/>
      <c r="B54" s="274" t="s">
        <v>286</v>
      </c>
      <c r="C54" s="275"/>
      <c r="D54" s="276"/>
      <c r="E54" s="277"/>
      <c r="F54" s="277"/>
      <c r="G54" s="278"/>
      <c r="H54" s="279"/>
      <c r="I54" s="279"/>
      <c r="J54" s="279"/>
      <c r="K54" s="279"/>
      <c r="L54" s="279"/>
      <c r="M54" s="284"/>
      <c r="N54" s="42"/>
      <c r="O54" s="42"/>
      <c r="P54" s="42"/>
      <c r="Q54" s="256"/>
      <c r="R54" s="256"/>
      <c r="S54" s="42"/>
      <c r="T54" s="42"/>
      <c r="U54" s="42"/>
    </row>
    <row r="55" spans="1:21" ht="18" customHeight="1">
      <c r="A55" s="42"/>
      <c r="B55" s="69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250"/>
      <c r="N55" s="42"/>
      <c r="O55" s="42"/>
      <c r="P55" s="42"/>
      <c r="Q55" s="256"/>
      <c r="R55" s="256"/>
      <c r="S55" s="42"/>
      <c r="T55" s="42"/>
      <c r="U55" s="42"/>
    </row>
    <row r="56" spans="1:21" ht="18" customHeight="1">
      <c r="A56" s="42"/>
      <c r="B56" s="23"/>
      <c r="C56" s="282" t="s">
        <v>360</v>
      </c>
      <c r="D56" s="282"/>
      <c r="E56" s="285" t="s">
        <v>361</v>
      </c>
      <c r="F56" s="169" t="s">
        <v>785</v>
      </c>
      <c r="G56" s="178">
        <v>813</v>
      </c>
      <c r="H56" s="178"/>
      <c r="I56" s="178">
        <v>187</v>
      </c>
      <c r="J56" s="167">
        <f t="shared" ref="J56:J61" si="16">ROUND((G56+H56)*(1-$D$3)+I56*(1-$D$4),0)</f>
        <v>1000</v>
      </c>
      <c r="K56" s="166">
        <f t="shared" ref="K56:K61" si="17">ROUND(J56*$D$5,0)</f>
        <v>0</v>
      </c>
      <c r="L56" s="177">
        <f t="shared" ref="L56:L61" si="18">J56/M56-1</f>
        <v>-5.0332383665717018E-2</v>
      </c>
      <c r="M56" s="176">
        <v>1053</v>
      </c>
      <c r="N56" s="42"/>
      <c r="O56" s="42"/>
      <c r="P56" s="42"/>
      <c r="Q56" s="256"/>
      <c r="R56" s="256"/>
      <c r="S56" s="158"/>
      <c r="T56" s="42"/>
      <c r="U56" s="42"/>
    </row>
    <row r="57" spans="1:21" ht="18" customHeight="1">
      <c r="A57" s="42"/>
      <c r="B57" s="23"/>
      <c r="C57" s="282" t="s">
        <v>362</v>
      </c>
      <c r="D57" s="282"/>
      <c r="E57" s="285" t="s">
        <v>361</v>
      </c>
      <c r="F57" s="169" t="s">
        <v>785</v>
      </c>
      <c r="G57" s="178">
        <v>1057</v>
      </c>
      <c r="H57" s="178"/>
      <c r="I57" s="178">
        <v>187</v>
      </c>
      <c r="J57" s="167">
        <f t="shared" si="16"/>
        <v>1244</v>
      </c>
      <c r="K57" s="166">
        <f t="shared" si="17"/>
        <v>0</v>
      </c>
      <c r="L57" s="177">
        <f t="shared" si="18"/>
        <v>-5.0381679389312928E-2</v>
      </c>
      <c r="M57" s="176">
        <v>1310</v>
      </c>
      <c r="N57" s="42"/>
      <c r="O57" s="42"/>
      <c r="P57" s="42"/>
      <c r="Q57" s="256"/>
      <c r="R57" s="256"/>
      <c r="S57" s="158"/>
      <c r="T57" s="42"/>
      <c r="U57" s="42"/>
    </row>
    <row r="58" spans="1:21" ht="18" customHeight="1">
      <c r="A58" s="42"/>
      <c r="B58" s="23"/>
      <c r="C58" s="282" t="s">
        <v>363</v>
      </c>
      <c r="D58" s="282"/>
      <c r="E58" s="285" t="s">
        <v>361</v>
      </c>
      <c r="F58" s="169" t="s">
        <v>785</v>
      </c>
      <c r="G58" s="178">
        <v>1093</v>
      </c>
      <c r="H58" s="178"/>
      <c r="I58" s="178">
        <v>187</v>
      </c>
      <c r="J58" s="167">
        <f t="shared" si="16"/>
        <v>1280</v>
      </c>
      <c r="K58" s="166">
        <f t="shared" si="17"/>
        <v>0</v>
      </c>
      <c r="L58" s="177">
        <f t="shared" si="18"/>
        <v>-5.0445103857566731E-2</v>
      </c>
      <c r="M58" s="176">
        <v>1348</v>
      </c>
      <c r="N58" s="42"/>
      <c r="O58" s="42"/>
      <c r="P58" s="42"/>
      <c r="Q58" s="256"/>
      <c r="R58" s="256"/>
      <c r="S58" s="158"/>
      <c r="T58" s="42"/>
      <c r="U58" s="42"/>
    </row>
    <row r="59" spans="1:21" ht="18" customHeight="1">
      <c r="A59" s="42"/>
      <c r="B59" s="23"/>
      <c r="C59" s="282" t="s">
        <v>364</v>
      </c>
      <c r="D59" s="282"/>
      <c r="E59" s="285" t="s">
        <v>361</v>
      </c>
      <c r="F59" s="169" t="s">
        <v>785</v>
      </c>
      <c r="G59" s="178">
        <v>1265</v>
      </c>
      <c r="H59" s="178"/>
      <c r="I59" s="178">
        <v>187</v>
      </c>
      <c r="J59" s="167">
        <f t="shared" si="16"/>
        <v>1452</v>
      </c>
      <c r="K59" s="166">
        <f t="shared" si="17"/>
        <v>0</v>
      </c>
      <c r="L59" s="177">
        <f t="shared" si="18"/>
        <v>-5.0359712230215847E-2</v>
      </c>
      <c r="M59" s="176">
        <v>1529</v>
      </c>
      <c r="N59" s="42"/>
      <c r="O59" s="42"/>
      <c r="P59" s="42"/>
      <c r="Q59" s="256"/>
      <c r="R59" s="256"/>
      <c r="S59" s="158"/>
      <c r="T59" s="42"/>
      <c r="U59" s="42"/>
    </row>
    <row r="60" spans="1:21" ht="18" customHeight="1">
      <c r="A60" s="42"/>
      <c r="B60" s="23"/>
      <c r="C60" s="282" t="s">
        <v>365</v>
      </c>
      <c r="D60" s="282"/>
      <c r="E60" s="285" t="s">
        <v>361</v>
      </c>
      <c r="F60" s="169" t="s">
        <v>785</v>
      </c>
      <c r="G60" s="178">
        <v>1317</v>
      </c>
      <c r="H60" s="178"/>
      <c r="I60" s="178">
        <v>187</v>
      </c>
      <c r="J60" s="167">
        <f t="shared" si="16"/>
        <v>1504</v>
      </c>
      <c r="K60" s="166">
        <f t="shared" si="17"/>
        <v>0</v>
      </c>
      <c r="L60" s="177">
        <f t="shared" si="18"/>
        <v>-4.9905243209096617E-2</v>
      </c>
      <c r="M60" s="176">
        <v>1583</v>
      </c>
      <c r="N60" s="42"/>
      <c r="O60" s="42"/>
      <c r="P60" s="42"/>
      <c r="Q60" s="256"/>
      <c r="R60" s="256"/>
      <c r="S60" s="158"/>
      <c r="T60" s="42"/>
      <c r="U60" s="42"/>
    </row>
    <row r="61" spans="1:21" ht="18" customHeight="1">
      <c r="A61" s="42"/>
      <c r="B61" s="23"/>
      <c r="C61" s="282" t="s">
        <v>366</v>
      </c>
      <c r="D61" s="282"/>
      <c r="E61" s="285" t="s">
        <v>361</v>
      </c>
      <c r="F61" s="169" t="s">
        <v>785</v>
      </c>
      <c r="G61" s="178">
        <v>1440</v>
      </c>
      <c r="H61" s="178"/>
      <c r="I61" s="178">
        <v>187</v>
      </c>
      <c r="J61" s="167">
        <f t="shared" si="16"/>
        <v>1627</v>
      </c>
      <c r="K61" s="166">
        <f t="shared" si="17"/>
        <v>0</v>
      </c>
      <c r="L61" s="177">
        <f t="shared" si="18"/>
        <v>-5.0204319906596573E-2</v>
      </c>
      <c r="M61" s="176">
        <v>1713</v>
      </c>
      <c r="N61" s="42"/>
      <c r="O61" s="42"/>
      <c r="P61" s="42"/>
      <c r="Q61" s="256"/>
      <c r="R61" s="256"/>
      <c r="S61" s="158"/>
      <c r="T61" s="42"/>
      <c r="U61" s="42"/>
    </row>
    <row r="62" spans="1:21" ht="18" customHeight="1">
      <c r="A62" s="42"/>
      <c r="B62" s="23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250"/>
      <c r="N62" s="42"/>
      <c r="O62" s="42"/>
      <c r="P62" s="42"/>
      <c r="Q62" s="256"/>
      <c r="R62" s="256"/>
      <c r="S62" s="42"/>
      <c r="T62" s="42"/>
      <c r="U62" s="42"/>
    </row>
    <row r="63" spans="1:21" ht="18" customHeight="1">
      <c r="A63" s="42"/>
      <c r="B63" s="274" t="s">
        <v>367</v>
      </c>
      <c r="C63" s="275"/>
      <c r="D63" s="276"/>
      <c r="E63" s="277"/>
      <c r="F63" s="277"/>
      <c r="G63" s="278"/>
      <c r="H63" s="279"/>
      <c r="I63" s="279"/>
      <c r="J63" s="279"/>
      <c r="K63" s="279"/>
      <c r="L63" s="279"/>
      <c r="M63" s="284"/>
      <c r="N63" s="42"/>
      <c r="O63" s="42"/>
      <c r="P63" s="42"/>
      <c r="Q63" s="256"/>
      <c r="R63" s="256"/>
      <c r="S63" s="42"/>
      <c r="T63" s="42"/>
      <c r="U63" s="42"/>
    </row>
    <row r="64" spans="1:21" ht="18" customHeight="1">
      <c r="A64" s="42"/>
      <c r="B64" s="69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250"/>
      <c r="N64" s="42"/>
      <c r="O64" s="42"/>
      <c r="P64" s="42"/>
      <c r="Q64" s="256"/>
      <c r="R64" s="256"/>
      <c r="S64" s="42"/>
      <c r="T64" s="42"/>
      <c r="U64" s="42"/>
    </row>
    <row r="65" spans="1:21" ht="18" customHeight="1">
      <c r="A65" s="42"/>
      <c r="B65" s="23"/>
      <c r="C65" s="282" t="s">
        <v>368</v>
      </c>
      <c r="D65" s="282"/>
      <c r="E65" s="285"/>
      <c r="F65" s="169" t="s">
        <v>784</v>
      </c>
      <c r="G65" s="178">
        <v>597</v>
      </c>
      <c r="H65" s="178"/>
      <c r="I65" s="178"/>
      <c r="J65" s="167">
        <f t="shared" ref="J65:J67" si="19">ROUND((G65+H65)*(1-$D$3)+I65*(1-$D$4),0)</f>
        <v>597</v>
      </c>
      <c r="K65" s="166">
        <f t="shared" ref="K65:K67" si="20">ROUND(J65*$D$5,0)</f>
        <v>0</v>
      </c>
      <c r="L65" s="177">
        <f t="shared" ref="L65:L67" si="21">J65/M65-1</f>
        <v>-8.0123266563944529E-2</v>
      </c>
      <c r="M65" s="176">
        <v>649</v>
      </c>
      <c r="N65" s="42"/>
      <c r="O65" s="42"/>
      <c r="P65" s="42"/>
      <c r="Q65" s="256"/>
      <c r="R65" s="256"/>
      <c r="S65" s="158"/>
      <c r="T65" s="42"/>
      <c r="U65" s="42"/>
    </row>
    <row r="66" spans="1:21" ht="18" customHeight="1">
      <c r="A66" s="42"/>
      <c r="B66" s="23"/>
      <c r="C66" s="282" t="s">
        <v>370</v>
      </c>
      <c r="D66" s="282"/>
      <c r="E66" s="285"/>
      <c r="F66" s="169" t="s">
        <v>784</v>
      </c>
      <c r="G66" s="178">
        <v>618</v>
      </c>
      <c r="H66" s="178"/>
      <c r="I66" s="178"/>
      <c r="J66" s="167">
        <f t="shared" si="19"/>
        <v>618</v>
      </c>
      <c r="K66" s="166">
        <f t="shared" si="20"/>
        <v>0</v>
      </c>
      <c r="L66" s="177">
        <f t="shared" si="21"/>
        <v>-8.0357142857142905E-2</v>
      </c>
      <c r="M66" s="176">
        <v>672</v>
      </c>
      <c r="N66" s="42"/>
      <c r="O66" s="42"/>
      <c r="P66" s="42"/>
      <c r="Q66" s="256"/>
      <c r="R66" s="256"/>
      <c r="S66" s="158"/>
      <c r="T66" s="42"/>
      <c r="U66" s="42"/>
    </row>
    <row r="67" spans="1:21" ht="18" customHeight="1">
      <c r="A67" s="42"/>
      <c r="B67" s="23"/>
      <c r="C67" s="282" t="s">
        <v>371</v>
      </c>
      <c r="D67" s="282"/>
      <c r="E67" s="285"/>
      <c r="F67" s="169" t="s">
        <v>784</v>
      </c>
      <c r="G67" s="178">
        <v>639</v>
      </c>
      <c r="H67" s="178"/>
      <c r="I67" s="178"/>
      <c r="J67" s="167">
        <f t="shared" si="19"/>
        <v>639</v>
      </c>
      <c r="K67" s="166">
        <f t="shared" si="20"/>
        <v>0</v>
      </c>
      <c r="L67" s="177">
        <f t="shared" si="21"/>
        <v>-8.0575539568345289E-2</v>
      </c>
      <c r="M67" s="176">
        <v>695</v>
      </c>
      <c r="N67" s="42"/>
      <c r="O67" s="42"/>
      <c r="P67" s="42"/>
      <c r="Q67" s="256"/>
      <c r="R67" s="256"/>
      <c r="S67" s="158"/>
      <c r="T67" s="42"/>
      <c r="U67" s="42"/>
    </row>
    <row r="68" spans="1:21" ht="38.25" customHeight="1">
      <c r="A68" s="42"/>
      <c r="B68" s="23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250"/>
      <c r="N68" s="42"/>
      <c r="O68" s="42"/>
      <c r="P68" s="42"/>
      <c r="Q68" s="256"/>
      <c r="R68" s="42"/>
      <c r="S68" s="42"/>
      <c r="T68" s="42"/>
      <c r="U68" s="42"/>
    </row>
    <row r="69" spans="1:21" ht="18" customHeight="1">
      <c r="A69" s="42"/>
      <c r="B69" s="274" t="s">
        <v>372</v>
      </c>
      <c r="C69" s="275"/>
      <c r="D69" s="276"/>
      <c r="E69" s="277"/>
      <c r="F69" s="277"/>
      <c r="G69" s="278"/>
      <c r="H69" s="279"/>
      <c r="I69" s="279"/>
      <c r="J69" s="279"/>
      <c r="K69" s="279"/>
      <c r="L69" s="279"/>
      <c r="M69" s="284"/>
      <c r="N69" s="42"/>
      <c r="O69" s="42"/>
      <c r="P69" s="42"/>
      <c r="Q69" s="256"/>
      <c r="R69" s="42"/>
      <c r="S69" s="42"/>
      <c r="T69" s="42"/>
      <c r="U69" s="42"/>
    </row>
    <row r="70" spans="1:21" ht="18" customHeight="1">
      <c r="A70" s="42"/>
      <c r="B70" s="258"/>
      <c r="C70" s="282" t="s">
        <v>939</v>
      </c>
      <c r="D70" s="282"/>
      <c r="E70" s="285"/>
      <c r="F70" s="169" t="s">
        <v>784</v>
      </c>
      <c r="G70" s="178">
        <v>602</v>
      </c>
      <c r="H70" s="178"/>
      <c r="I70" s="178"/>
      <c r="J70" s="167">
        <f t="shared" ref="J70:J74" si="22">ROUND((G70+H70)*(1-$D$3)+I70*(1-$D$4),0)</f>
        <v>602</v>
      </c>
      <c r="K70" s="166">
        <f t="shared" ref="K70:K74" si="23">ROUND(J70*$D$5,0)</f>
        <v>0</v>
      </c>
      <c r="L70" s="177"/>
      <c r="M70" s="176"/>
      <c r="N70" s="259" t="s">
        <v>912</v>
      </c>
      <c r="O70" s="42"/>
      <c r="P70" s="42"/>
      <c r="Q70" s="256"/>
      <c r="R70" s="42"/>
      <c r="S70" s="42"/>
      <c r="T70" s="42"/>
      <c r="U70" s="42"/>
    </row>
    <row r="71" spans="1:21" ht="18" customHeight="1">
      <c r="A71" s="42"/>
      <c r="B71" s="258"/>
      <c r="C71" s="282" t="s">
        <v>940</v>
      </c>
      <c r="D71" s="282"/>
      <c r="E71" s="285"/>
      <c r="F71" s="169" t="s">
        <v>784</v>
      </c>
      <c r="G71" s="178">
        <v>625</v>
      </c>
      <c r="H71" s="178"/>
      <c r="I71" s="178"/>
      <c r="J71" s="167">
        <f t="shared" si="22"/>
        <v>625</v>
      </c>
      <c r="K71" s="166">
        <f t="shared" si="23"/>
        <v>0</v>
      </c>
      <c r="L71" s="177"/>
      <c r="M71" s="176"/>
      <c r="N71" s="259" t="s">
        <v>912</v>
      </c>
      <c r="O71" s="42"/>
      <c r="P71" s="42"/>
      <c r="Q71" s="256"/>
      <c r="R71" s="42"/>
      <c r="S71" s="42"/>
      <c r="T71" s="42"/>
      <c r="U71" s="42"/>
    </row>
    <row r="72" spans="1:21" ht="18" customHeight="1">
      <c r="A72" s="42"/>
      <c r="B72" s="258"/>
      <c r="C72" s="282" t="s">
        <v>941</v>
      </c>
      <c r="D72" s="282"/>
      <c r="E72" s="285"/>
      <c r="F72" s="169" t="s">
        <v>784</v>
      </c>
      <c r="G72" s="178">
        <v>651</v>
      </c>
      <c r="H72" s="178"/>
      <c r="I72" s="178"/>
      <c r="J72" s="167">
        <f t="shared" si="22"/>
        <v>651</v>
      </c>
      <c r="K72" s="166">
        <f t="shared" si="23"/>
        <v>0</v>
      </c>
      <c r="L72" s="177"/>
      <c r="M72" s="176"/>
      <c r="N72" s="259" t="s">
        <v>912</v>
      </c>
      <c r="O72" s="42"/>
      <c r="P72" s="42"/>
      <c r="Q72" s="256"/>
      <c r="R72" s="42"/>
      <c r="S72" s="42"/>
      <c r="T72" s="42"/>
      <c r="U72" s="42"/>
    </row>
    <row r="73" spans="1:21" ht="18" customHeight="1">
      <c r="A73" s="42"/>
      <c r="B73" s="258"/>
      <c r="C73" s="282" t="s">
        <v>942</v>
      </c>
      <c r="D73" s="282"/>
      <c r="E73" s="285"/>
      <c r="F73" s="169" t="s">
        <v>784</v>
      </c>
      <c r="G73" s="178">
        <v>678</v>
      </c>
      <c r="H73" s="178"/>
      <c r="I73" s="178"/>
      <c r="J73" s="167">
        <f t="shared" si="22"/>
        <v>678</v>
      </c>
      <c r="K73" s="166">
        <f t="shared" si="23"/>
        <v>0</v>
      </c>
      <c r="L73" s="177"/>
      <c r="M73" s="176"/>
      <c r="N73" s="259" t="s">
        <v>912</v>
      </c>
      <c r="O73" s="42"/>
      <c r="P73" s="42"/>
      <c r="Q73" s="256"/>
      <c r="R73" s="42"/>
      <c r="S73" s="42"/>
      <c r="T73" s="42"/>
      <c r="U73" s="42"/>
    </row>
    <row r="74" spans="1:21" ht="18" customHeight="1">
      <c r="A74" s="42"/>
      <c r="B74" s="69"/>
      <c r="C74" s="282" t="s">
        <v>943</v>
      </c>
      <c r="D74" s="282"/>
      <c r="E74" s="285"/>
      <c r="F74" s="169" t="s">
        <v>784</v>
      </c>
      <c r="G74" s="178">
        <v>750</v>
      </c>
      <c r="H74" s="178"/>
      <c r="I74" s="178"/>
      <c r="J74" s="167">
        <f t="shared" si="22"/>
        <v>750</v>
      </c>
      <c r="K74" s="166">
        <f t="shared" si="23"/>
        <v>0</v>
      </c>
      <c r="L74" s="177"/>
      <c r="M74" s="176"/>
      <c r="N74" s="259" t="s">
        <v>912</v>
      </c>
      <c r="O74" s="42"/>
      <c r="P74" s="42"/>
      <c r="Q74" s="256"/>
      <c r="R74" s="256"/>
      <c r="S74" s="42"/>
      <c r="T74" s="42"/>
      <c r="U74" s="42"/>
    </row>
    <row r="75" spans="1:21" ht="18" customHeight="1">
      <c r="A75" s="42"/>
      <c r="B75" s="23"/>
      <c r="C75" s="282" t="s">
        <v>373</v>
      </c>
      <c r="D75" s="282"/>
      <c r="E75" s="285"/>
      <c r="F75" s="169" t="s">
        <v>784</v>
      </c>
      <c r="G75" s="178">
        <v>861</v>
      </c>
      <c r="H75" s="178"/>
      <c r="I75" s="178"/>
      <c r="J75" s="167">
        <f t="shared" ref="J75:J78" si="24">ROUND((G75+H75)*(1-$D$3)+I75*(1-$D$4),0)</f>
        <v>861</v>
      </c>
      <c r="K75" s="166">
        <f t="shared" ref="K75:K78" si="25">ROUND(J75*$D$5,0)</f>
        <v>0</v>
      </c>
      <c r="L75" s="177">
        <f t="shared" ref="L75:L78" si="26">J75/M75-1</f>
        <v>0</v>
      </c>
      <c r="M75" s="176">
        <v>861</v>
      </c>
      <c r="N75" s="42"/>
      <c r="O75" s="42"/>
      <c r="P75" s="42"/>
      <c r="Q75" s="256"/>
      <c r="R75" s="256"/>
      <c r="S75" s="158"/>
      <c r="T75" s="42"/>
      <c r="U75" s="42"/>
    </row>
    <row r="76" spans="1:21" ht="18" customHeight="1">
      <c r="A76" s="42"/>
      <c r="B76" s="23"/>
      <c r="C76" s="282" t="s">
        <v>374</v>
      </c>
      <c r="D76" s="282"/>
      <c r="E76" s="285"/>
      <c r="F76" s="169" t="s">
        <v>784</v>
      </c>
      <c r="G76" s="178">
        <v>975</v>
      </c>
      <c r="H76" s="178"/>
      <c r="I76" s="178"/>
      <c r="J76" s="167">
        <f t="shared" si="24"/>
        <v>975</v>
      </c>
      <c r="K76" s="166">
        <f t="shared" si="25"/>
        <v>0</v>
      </c>
      <c r="L76" s="177">
        <f t="shared" si="26"/>
        <v>0</v>
      </c>
      <c r="M76" s="176">
        <v>975</v>
      </c>
      <c r="N76" s="42"/>
      <c r="O76" s="42"/>
      <c r="P76" s="42"/>
      <c r="Q76" s="256"/>
      <c r="R76" s="256"/>
      <c r="S76" s="158"/>
      <c r="T76" s="42"/>
      <c r="U76" s="42"/>
    </row>
    <row r="77" spans="1:21" ht="18" customHeight="1">
      <c r="A77" s="42"/>
      <c r="B77" s="23"/>
      <c r="C77" s="282" t="s">
        <v>375</v>
      </c>
      <c r="D77" s="282"/>
      <c r="E77" s="285"/>
      <c r="F77" s="169" t="s">
        <v>784</v>
      </c>
      <c r="G77" s="178">
        <v>1076</v>
      </c>
      <c r="H77" s="178"/>
      <c r="I77" s="178"/>
      <c r="J77" s="167">
        <f t="shared" si="24"/>
        <v>1076</v>
      </c>
      <c r="K77" s="166">
        <f t="shared" si="25"/>
        <v>0</v>
      </c>
      <c r="L77" s="177">
        <f t="shared" si="26"/>
        <v>0</v>
      </c>
      <c r="M77" s="176">
        <v>1076</v>
      </c>
      <c r="N77" s="42"/>
      <c r="O77" s="42"/>
      <c r="P77" s="42"/>
      <c r="Q77" s="256"/>
      <c r="R77" s="256"/>
      <c r="S77" s="158"/>
      <c r="T77" s="42"/>
      <c r="U77" s="42"/>
    </row>
    <row r="78" spans="1:21" ht="18" customHeight="1">
      <c r="A78" s="42"/>
      <c r="B78" s="23"/>
      <c r="C78" s="282" t="s">
        <v>376</v>
      </c>
      <c r="D78" s="282"/>
      <c r="E78" s="285"/>
      <c r="F78" s="169" t="s">
        <v>784</v>
      </c>
      <c r="G78" s="178">
        <v>1194</v>
      </c>
      <c r="H78" s="178"/>
      <c r="I78" s="178"/>
      <c r="J78" s="167">
        <f t="shared" si="24"/>
        <v>1194</v>
      </c>
      <c r="K78" s="166">
        <f t="shared" si="25"/>
        <v>0</v>
      </c>
      <c r="L78" s="177">
        <f t="shared" si="26"/>
        <v>0</v>
      </c>
      <c r="M78" s="176">
        <v>1194</v>
      </c>
      <c r="N78" s="42"/>
      <c r="O78" s="42"/>
      <c r="P78" s="42"/>
      <c r="Q78" s="256"/>
      <c r="R78" s="256"/>
      <c r="S78" s="158"/>
      <c r="T78" s="42"/>
      <c r="U78" s="42"/>
    </row>
    <row r="79" spans="1:21" ht="46.5" customHeight="1">
      <c r="A79" s="42"/>
      <c r="B79" s="23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250"/>
      <c r="N79" s="42"/>
      <c r="O79" s="42"/>
      <c r="P79" s="42"/>
      <c r="Q79" s="256"/>
      <c r="R79" s="42"/>
      <c r="S79" s="42"/>
      <c r="T79" s="42"/>
      <c r="U79" s="42"/>
    </row>
    <row r="80" spans="1:21" ht="18" customHeight="1">
      <c r="A80" s="42"/>
      <c r="B80" s="23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250"/>
      <c r="N80" s="42"/>
      <c r="O80" s="42"/>
      <c r="P80" s="42"/>
      <c r="Q80" s="256"/>
      <c r="R80" s="42"/>
      <c r="S80" s="42"/>
      <c r="T80" s="42"/>
      <c r="U80" s="42"/>
    </row>
    <row r="81" spans="1:21" ht="18" customHeight="1">
      <c r="A81" s="42"/>
      <c r="B81" s="274" t="s">
        <v>377</v>
      </c>
      <c r="C81" s="275"/>
      <c r="D81" s="276"/>
      <c r="E81" s="277"/>
      <c r="F81" s="277"/>
      <c r="G81" s="278"/>
      <c r="H81" s="279"/>
      <c r="I81" s="279"/>
      <c r="J81" s="279"/>
      <c r="K81" s="279"/>
      <c r="L81" s="279"/>
      <c r="M81" s="284"/>
      <c r="N81" s="42"/>
      <c r="O81" s="42"/>
      <c r="P81" s="42"/>
      <c r="Q81" s="256"/>
      <c r="R81" s="42"/>
      <c r="S81" s="42"/>
      <c r="T81" s="42"/>
      <c r="U81" s="42"/>
    </row>
    <row r="82" spans="1:21" ht="18" customHeight="1">
      <c r="A82" s="42"/>
      <c r="B82" s="69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250"/>
      <c r="N82" s="42"/>
      <c r="O82" s="42"/>
      <c r="P82" s="42"/>
      <c r="Q82" s="256"/>
      <c r="R82" s="42"/>
      <c r="S82" s="42"/>
      <c r="T82" s="42"/>
      <c r="U82" s="42"/>
    </row>
    <row r="83" spans="1:21" ht="18" customHeight="1">
      <c r="A83" s="42"/>
      <c r="B83" s="23"/>
      <c r="C83" s="282" t="s">
        <v>378</v>
      </c>
      <c r="D83" s="282"/>
      <c r="E83" s="285"/>
      <c r="F83" s="169" t="s">
        <v>784</v>
      </c>
      <c r="G83" s="178">
        <v>966</v>
      </c>
      <c r="H83" s="178"/>
      <c r="I83" s="178"/>
      <c r="J83" s="167">
        <f t="shared" ref="J83:J92" si="27">ROUND((G83+H83)*(1-$D$3)+I83*(1-$D$4),0)</f>
        <v>966</v>
      </c>
      <c r="K83" s="166">
        <f t="shared" ref="K83:K92" si="28">ROUND(J83*$D$5,0)</f>
        <v>0</v>
      </c>
      <c r="L83" s="177">
        <f t="shared" ref="L83:L92" si="29">J83/M83-1</f>
        <v>0</v>
      </c>
      <c r="M83" s="176">
        <v>966</v>
      </c>
      <c r="N83" s="42"/>
      <c r="O83" s="42"/>
      <c r="P83" s="42"/>
      <c r="Q83" s="256"/>
      <c r="R83" s="256"/>
      <c r="S83" s="158"/>
      <c r="T83" s="42"/>
      <c r="U83" s="42"/>
    </row>
    <row r="84" spans="1:21" ht="18" customHeight="1">
      <c r="A84" s="42"/>
      <c r="B84" s="23"/>
      <c r="C84" s="282" t="s">
        <v>379</v>
      </c>
      <c r="D84" s="282"/>
      <c r="E84" s="285"/>
      <c r="F84" s="169" t="s">
        <v>784</v>
      </c>
      <c r="G84" s="178">
        <v>1063</v>
      </c>
      <c r="H84" s="178"/>
      <c r="I84" s="178"/>
      <c r="J84" s="167">
        <f t="shared" si="27"/>
        <v>1063</v>
      </c>
      <c r="K84" s="166">
        <f t="shared" si="28"/>
        <v>0</v>
      </c>
      <c r="L84" s="177">
        <f t="shared" si="29"/>
        <v>0</v>
      </c>
      <c r="M84" s="176">
        <v>1063</v>
      </c>
      <c r="N84" s="42"/>
      <c r="O84" s="42"/>
      <c r="P84" s="42"/>
      <c r="Q84" s="256"/>
      <c r="R84" s="256"/>
      <c r="S84" s="158"/>
      <c r="T84" s="42"/>
      <c r="U84" s="42"/>
    </row>
    <row r="85" spans="1:21" ht="18" customHeight="1">
      <c r="A85" s="42"/>
      <c r="B85" s="23"/>
      <c r="C85" s="282" t="s">
        <v>380</v>
      </c>
      <c r="D85" s="282"/>
      <c r="E85" s="285"/>
      <c r="F85" s="169" t="s">
        <v>784</v>
      </c>
      <c r="G85" s="178">
        <v>1076</v>
      </c>
      <c r="H85" s="178"/>
      <c r="I85" s="178"/>
      <c r="J85" s="167">
        <f t="shared" si="27"/>
        <v>1076</v>
      </c>
      <c r="K85" s="166">
        <f t="shared" si="28"/>
        <v>0</v>
      </c>
      <c r="L85" s="177">
        <f t="shared" si="29"/>
        <v>0</v>
      </c>
      <c r="M85" s="176">
        <v>1076</v>
      </c>
      <c r="N85" s="42"/>
      <c r="O85" s="42"/>
      <c r="P85" s="42"/>
      <c r="Q85" s="256"/>
      <c r="R85" s="256"/>
      <c r="S85" s="158"/>
      <c r="T85" s="42"/>
      <c r="U85" s="42"/>
    </row>
    <row r="86" spans="1:21" ht="18" customHeight="1">
      <c r="A86" s="42"/>
      <c r="B86" s="23"/>
      <c r="C86" s="282" t="s">
        <v>381</v>
      </c>
      <c r="D86" s="282"/>
      <c r="E86" s="285"/>
      <c r="F86" s="169" t="s">
        <v>784</v>
      </c>
      <c r="G86" s="178">
        <v>1135</v>
      </c>
      <c r="H86" s="178"/>
      <c r="I86" s="178"/>
      <c r="J86" s="167">
        <f t="shared" si="27"/>
        <v>1135</v>
      </c>
      <c r="K86" s="166">
        <f t="shared" si="28"/>
        <v>0</v>
      </c>
      <c r="L86" s="177">
        <f t="shared" si="29"/>
        <v>0</v>
      </c>
      <c r="M86" s="176">
        <v>1135</v>
      </c>
      <c r="N86" s="42"/>
      <c r="O86" s="42"/>
      <c r="P86" s="42"/>
      <c r="Q86" s="256"/>
      <c r="R86" s="256"/>
      <c r="S86" s="158"/>
      <c r="T86" s="42"/>
      <c r="U86" s="42"/>
    </row>
    <row r="87" spans="1:21" ht="18" customHeight="1">
      <c r="A87" s="42"/>
      <c r="B87" s="23"/>
      <c r="C87" s="282" t="s">
        <v>382</v>
      </c>
      <c r="D87" s="282"/>
      <c r="E87" s="285"/>
      <c r="F87" s="169" t="s">
        <v>784</v>
      </c>
      <c r="G87" s="178">
        <v>1170</v>
      </c>
      <c r="H87" s="178"/>
      <c r="I87" s="178"/>
      <c r="J87" s="167">
        <f t="shared" si="27"/>
        <v>1170</v>
      </c>
      <c r="K87" s="166">
        <f t="shared" si="28"/>
        <v>0</v>
      </c>
      <c r="L87" s="177">
        <f t="shared" si="29"/>
        <v>0</v>
      </c>
      <c r="M87" s="176">
        <v>1170</v>
      </c>
      <c r="N87" s="42"/>
      <c r="O87" s="42"/>
      <c r="P87" s="42"/>
      <c r="Q87" s="256"/>
      <c r="R87" s="256"/>
      <c r="S87" s="158"/>
      <c r="T87" s="42"/>
      <c r="U87" s="42"/>
    </row>
    <row r="88" spans="1:21" ht="18" customHeight="1">
      <c r="A88" s="42"/>
      <c r="B88" s="23"/>
      <c r="C88" s="282" t="s">
        <v>383</v>
      </c>
      <c r="D88" s="282"/>
      <c r="E88" s="285"/>
      <c r="F88" s="169" t="s">
        <v>784</v>
      </c>
      <c r="G88" s="178">
        <v>2103</v>
      </c>
      <c r="H88" s="178"/>
      <c r="I88" s="178"/>
      <c r="J88" s="167">
        <f t="shared" si="27"/>
        <v>2103</v>
      </c>
      <c r="K88" s="166">
        <f t="shared" si="28"/>
        <v>0</v>
      </c>
      <c r="L88" s="177">
        <f t="shared" si="29"/>
        <v>0</v>
      </c>
      <c r="M88" s="176">
        <v>2103</v>
      </c>
      <c r="N88" s="42"/>
      <c r="O88" s="42"/>
      <c r="P88" s="42"/>
      <c r="Q88" s="256"/>
      <c r="R88" s="256"/>
      <c r="S88" s="158"/>
      <c r="T88" s="42"/>
      <c r="U88" s="42"/>
    </row>
    <row r="89" spans="1:21" ht="18" customHeight="1">
      <c r="A89" s="42"/>
      <c r="B89" s="23"/>
      <c r="C89" s="282" t="s">
        <v>384</v>
      </c>
      <c r="D89" s="282"/>
      <c r="E89" s="285"/>
      <c r="F89" s="169" t="s">
        <v>784</v>
      </c>
      <c r="G89" s="178">
        <v>2132</v>
      </c>
      <c r="H89" s="178"/>
      <c r="I89" s="178"/>
      <c r="J89" s="167">
        <f t="shared" si="27"/>
        <v>2132</v>
      </c>
      <c r="K89" s="166">
        <f t="shared" si="28"/>
        <v>0</v>
      </c>
      <c r="L89" s="177">
        <f t="shared" si="29"/>
        <v>0</v>
      </c>
      <c r="M89" s="176">
        <v>2132</v>
      </c>
      <c r="N89" s="42"/>
      <c r="O89" s="42"/>
      <c r="P89" s="42"/>
      <c r="Q89" s="256"/>
      <c r="R89" s="256"/>
      <c r="S89" s="158"/>
      <c r="T89" s="42"/>
      <c r="U89" s="42"/>
    </row>
    <row r="90" spans="1:21" ht="18" customHeight="1">
      <c r="A90" s="42"/>
      <c r="B90" s="23"/>
      <c r="C90" s="282" t="s">
        <v>385</v>
      </c>
      <c r="D90" s="282"/>
      <c r="E90" s="285"/>
      <c r="F90" s="169" t="s">
        <v>784</v>
      </c>
      <c r="G90" s="178">
        <v>2157</v>
      </c>
      <c r="H90" s="178"/>
      <c r="I90" s="178"/>
      <c r="J90" s="167">
        <f t="shared" si="27"/>
        <v>2157</v>
      </c>
      <c r="K90" s="166">
        <f t="shared" si="28"/>
        <v>0</v>
      </c>
      <c r="L90" s="177">
        <f t="shared" si="29"/>
        <v>0</v>
      </c>
      <c r="M90" s="176">
        <v>2157</v>
      </c>
      <c r="N90" s="42"/>
      <c r="O90" s="42"/>
      <c r="P90" s="42"/>
      <c r="Q90" s="256"/>
      <c r="R90" s="256"/>
      <c r="S90" s="158"/>
      <c r="T90" s="42"/>
      <c r="U90" s="42"/>
    </row>
    <row r="91" spans="1:21" ht="18" customHeight="1">
      <c r="A91" s="42"/>
      <c r="B91" s="23"/>
      <c r="C91" s="282" t="s">
        <v>386</v>
      </c>
      <c r="D91" s="282"/>
      <c r="E91" s="285"/>
      <c r="F91" s="169" t="s">
        <v>784</v>
      </c>
      <c r="G91" s="178">
        <v>3880</v>
      </c>
      <c r="H91" s="178"/>
      <c r="I91" s="178"/>
      <c r="J91" s="167">
        <f t="shared" si="27"/>
        <v>3880</v>
      </c>
      <c r="K91" s="166">
        <f t="shared" si="28"/>
        <v>0</v>
      </c>
      <c r="L91" s="177">
        <f t="shared" si="29"/>
        <v>-7.9914631254446311E-2</v>
      </c>
      <c r="M91" s="176">
        <v>4217</v>
      </c>
      <c r="N91" s="42"/>
      <c r="O91" s="42"/>
      <c r="P91" s="42"/>
      <c r="Q91" s="256"/>
      <c r="R91" s="256"/>
      <c r="S91" s="158"/>
      <c r="T91" s="42"/>
      <c r="U91" s="42"/>
    </row>
    <row r="92" spans="1:21" ht="18" customHeight="1">
      <c r="A92" s="42"/>
      <c r="B92" s="23"/>
      <c r="C92" s="282" t="s">
        <v>387</v>
      </c>
      <c r="D92" s="282"/>
      <c r="E92" s="285"/>
      <c r="F92" s="169" t="s">
        <v>784</v>
      </c>
      <c r="G92" s="178">
        <v>4069</v>
      </c>
      <c r="H92" s="178"/>
      <c r="I92" s="178"/>
      <c r="J92" s="167">
        <f t="shared" si="27"/>
        <v>4069</v>
      </c>
      <c r="K92" s="166">
        <f t="shared" si="28"/>
        <v>0</v>
      </c>
      <c r="L92" s="177">
        <f t="shared" si="29"/>
        <v>-8.0036174542165939E-2</v>
      </c>
      <c r="M92" s="176">
        <v>4423</v>
      </c>
      <c r="N92" s="42"/>
      <c r="O92" s="42"/>
      <c r="P92" s="42"/>
      <c r="Q92" s="256"/>
      <c r="R92" s="256"/>
      <c r="S92" s="158"/>
      <c r="T92" s="42"/>
      <c r="U92" s="42"/>
    </row>
    <row r="93" spans="1:21" ht="18" customHeight="1">
      <c r="A93" s="42"/>
      <c r="B93" s="23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250"/>
      <c r="N93" s="42"/>
      <c r="O93" s="42"/>
      <c r="P93" s="42"/>
      <c r="Q93" s="256"/>
      <c r="R93" s="42"/>
      <c r="S93" s="42"/>
      <c r="T93" s="42"/>
      <c r="U93" s="42"/>
    </row>
    <row r="94" spans="1:21" ht="18" customHeight="1">
      <c r="A94" s="42"/>
      <c r="B94" s="274" t="s">
        <v>163</v>
      </c>
      <c r="C94" s="275"/>
      <c r="D94" s="276"/>
      <c r="E94" s="277"/>
      <c r="F94" s="277"/>
      <c r="G94" s="278"/>
      <c r="H94" s="279"/>
      <c r="I94" s="279"/>
      <c r="J94" s="279"/>
      <c r="K94" s="279"/>
      <c r="L94" s="279"/>
      <c r="M94" s="284"/>
      <c r="N94" s="42"/>
      <c r="O94" s="42"/>
      <c r="P94" s="42"/>
      <c r="Q94" s="256"/>
      <c r="R94" s="42"/>
      <c r="S94" s="42"/>
      <c r="T94" s="42"/>
      <c r="U94" s="42"/>
    </row>
    <row r="95" spans="1:21" ht="18" customHeight="1">
      <c r="A95" s="42"/>
      <c r="B95" s="69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250"/>
      <c r="N95" s="42"/>
      <c r="O95" s="42"/>
      <c r="P95" s="42"/>
      <c r="Q95" s="256"/>
      <c r="R95" s="42"/>
      <c r="S95" s="42"/>
      <c r="T95" s="42"/>
      <c r="U95" s="42"/>
    </row>
    <row r="96" spans="1:21" ht="18" customHeight="1">
      <c r="A96" s="42"/>
      <c r="B96" s="23"/>
      <c r="C96" s="282" t="s">
        <v>388</v>
      </c>
      <c r="D96" s="282"/>
      <c r="E96" s="285"/>
      <c r="F96" s="169" t="s">
        <v>784</v>
      </c>
      <c r="G96" s="178">
        <v>865</v>
      </c>
      <c r="H96" s="178"/>
      <c r="I96" s="178"/>
      <c r="J96" s="167">
        <f t="shared" ref="J96:J102" si="30">ROUND((G96+H96)*(1-$D$3)+I96*(1-$D$4),0)</f>
        <v>865</v>
      </c>
      <c r="K96" s="166">
        <f t="shared" ref="K96:K102" si="31">ROUND(J96*$D$5,0)</f>
        <v>0</v>
      </c>
      <c r="L96" s="177">
        <f t="shared" ref="L96:L102" si="32">J96/M96-1</f>
        <v>-9.9895941727367377E-2</v>
      </c>
      <c r="M96" s="176">
        <v>961</v>
      </c>
      <c r="N96" s="42"/>
      <c r="O96" s="42"/>
      <c r="P96" s="42"/>
      <c r="Q96" s="256"/>
      <c r="R96" s="256"/>
      <c r="S96" s="158"/>
      <c r="T96" s="42"/>
      <c r="U96" s="42"/>
    </row>
    <row r="97" spans="1:21" ht="18" customHeight="1">
      <c r="A97" s="42"/>
      <c r="B97" s="23"/>
      <c r="C97" s="282" t="s">
        <v>389</v>
      </c>
      <c r="D97" s="282"/>
      <c r="E97" s="285"/>
      <c r="F97" s="169" t="s">
        <v>784</v>
      </c>
      <c r="G97" s="178">
        <v>884</v>
      </c>
      <c r="H97" s="178"/>
      <c r="I97" s="178"/>
      <c r="J97" s="167">
        <f t="shared" si="30"/>
        <v>884</v>
      </c>
      <c r="K97" s="166">
        <f t="shared" si="31"/>
        <v>0</v>
      </c>
      <c r="L97" s="177">
        <f t="shared" si="32"/>
        <v>-9.9796334012219989E-2</v>
      </c>
      <c r="M97" s="176">
        <v>982</v>
      </c>
      <c r="N97" s="42"/>
      <c r="O97" s="42"/>
      <c r="P97" s="42"/>
      <c r="Q97" s="256"/>
      <c r="R97" s="256"/>
      <c r="S97" s="158"/>
      <c r="T97" s="42"/>
      <c r="U97" s="42"/>
    </row>
    <row r="98" spans="1:21" ht="18" customHeight="1">
      <c r="A98" s="42"/>
      <c r="B98" s="23"/>
      <c r="C98" s="282" t="s">
        <v>390</v>
      </c>
      <c r="D98" s="282"/>
      <c r="E98" s="285"/>
      <c r="F98" s="169" t="s">
        <v>784</v>
      </c>
      <c r="G98" s="178">
        <v>939</v>
      </c>
      <c r="H98" s="178"/>
      <c r="I98" s="178"/>
      <c r="J98" s="167">
        <f t="shared" si="30"/>
        <v>939</v>
      </c>
      <c r="K98" s="166">
        <f t="shared" si="31"/>
        <v>0</v>
      </c>
      <c r="L98" s="177">
        <f t="shared" si="32"/>
        <v>-9.9712368168743959E-2</v>
      </c>
      <c r="M98" s="176">
        <v>1043</v>
      </c>
      <c r="N98" s="42"/>
      <c r="O98" s="42"/>
      <c r="P98" s="42"/>
      <c r="Q98" s="256"/>
      <c r="R98" s="256"/>
      <c r="S98" s="158"/>
      <c r="T98" s="42"/>
      <c r="U98" s="42"/>
    </row>
    <row r="99" spans="1:21" ht="18" customHeight="1">
      <c r="A99" s="42"/>
      <c r="B99" s="23"/>
      <c r="C99" s="282" t="s">
        <v>391</v>
      </c>
      <c r="D99" s="282"/>
      <c r="E99" s="285"/>
      <c r="F99" s="169" t="s">
        <v>784</v>
      </c>
      <c r="G99" s="178">
        <v>1041</v>
      </c>
      <c r="H99" s="178"/>
      <c r="I99" s="178"/>
      <c r="J99" s="167">
        <f t="shared" si="30"/>
        <v>1041</v>
      </c>
      <c r="K99" s="166">
        <f t="shared" si="31"/>
        <v>0</v>
      </c>
      <c r="L99" s="177">
        <f t="shared" si="32"/>
        <v>-0.10025929127052724</v>
      </c>
      <c r="M99" s="176">
        <v>1157</v>
      </c>
      <c r="N99" s="42"/>
      <c r="O99" s="42"/>
      <c r="P99" s="42"/>
      <c r="Q99" s="256"/>
      <c r="R99" s="256"/>
      <c r="S99" s="158"/>
      <c r="T99" s="42"/>
      <c r="U99" s="42"/>
    </row>
    <row r="100" spans="1:21" ht="18" customHeight="1">
      <c r="A100" s="42"/>
      <c r="B100" s="23"/>
      <c r="C100" s="282" t="s">
        <v>392</v>
      </c>
      <c r="D100" s="282"/>
      <c r="E100" s="285"/>
      <c r="F100" s="169" t="s">
        <v>784</v>
      </c>
      <c r="G100" s="178">
        <v>1235</v>
      </c>
      <c r="H100" s="178"/>
      <c r="I100" s="178"/>
      <c r="J100" s="167">
        <f t="shared" si="30"/>
        <v>1235</v>
      </c>
      <c r="K100" s="166">
        <f t="shared" si="31"/>
        <v>0</v>
      </c>
      <c r="L100" s="177">
        <f t="shared" si="32"/>
        <v>-9.9854227405247853E-2</v>
      </c>
      <c r="M100" s="176">
        <v>1372</v>
      </c>
      <c r="N100" s="42"/>
      <c r="O100" s="42"/>
      <c r="P100" s="42"/>
      <c r="Q100" s="256"/>
      <c r="R100" s="256"/>
      <c r="S100" s="158"/>
      <c r="T100" s="42"/>
      <c r="U100" s="42"/>
    </row>
    <row r="101" spans="1:21" ht="18" customHeight="1">
      <c r="A101" s="42"/>
      <c r="B101" s="23"/>
      <c r="C101" s="282" t="s">
        <v>393</v>
      </c>
      <c r="D101" s="282"/>
      <c r="E101" s="285"/>
      <c r="F101" s="169" t="s">
        <v>784</v>
      </c>
      <c r="G101" s="178">
        <v>1306</v>
      </c>
      <c r="H101" s="178"/>
      <c r="I101" s="178"/>
      <c r="J101" s="167">
        <f t="shared" si="30"/>
        <v>1306</v>
      </c>
      <c r="K101" s="166">
        <f t="shared" si="31"/>
        <v>0</v>
      </c>
      <c r="L101" s="177">
        <f t="shared" si="32"/>
        <v>-9.9931082012405192E-2</v>
      </c>
      <c r="M101" s="176">
        <v>1451</v>
      </c>
      <c r="N101" s="42"/>
      <c r="O101" s="42"/>
      <c r="P101" s="42"/>
      <c r="Q101" s="256"/>
      <c r="R101" s="256"/>
      <c r="S101" s="158"/>
      <c r="T101" s="42"/>
      <c r="U101" s="42"/>
    </row>
    <row r="102" spans="1:21" ht="18" customHeight="1">
      <c r="A102" s="42"/>
      <c r="B102" s="23"/>
      <c r="C102" s="282" t="s">
        <v>394</v>
      </c>
      <c r="D102" s="282"/>
      <c r="E102" s="285"/>
      <c r="F102" s="169" t="s">
        <v>784</v>
      </c>
      <c r="G102" s="178">
        <v>1580</v>
      </c>
      <c r="H102" s="178"/>
      <c r="I102" s="178"/>
      <c r="J102" s="167">
        <f t="shared" si="30"/>
        <v>1580</v>
      </c>
      <c r="K102" s="166">
        <f t="shared" si="31"/>
        <v>0</v>
      </c>
      <c r="L102" s="177">
        <f t="shared" si="32"/>
        <v>-9.9715099715099731E-2</v>
      </c>
      <c r="M102" s="176">
        <v>1755</v>
      </c>
      <c r="N102" s="42"/>
      <c r="O102" s="42"/>
      <c r="P102" s="42"/>
      <c r="Q102" s="256"/>
      <c r="R102" s="256"/>
      <c r="S102" s="158"/>
      <c r="T102" s="42"/>
      <c r="U102" s="42"/>
    </row>
    <row r="103" spans="1:21" ht="18" customHeight="1">
      <c r="A103" s="42"/>
      <c r="B103" s="69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250"/>
      <c r="N103" s="42"/>
      <c r="O103" s="42"/>
      <c r="P103" s="42"/>
      <c r="Q103" s="256"/>
      <c r="R103" s="42"/>
      <c r="S103" s="42"/>
      <c r="T103" s="42"/>
      <c r="U103" s="42"/>
    </row>
    <row r="104" spans="1:21" ht="18" customHeight="1">
      <c r="A104" s="42"/>
      <c r="B104" s="274" t="s">
        <v>533</v>
      </c>
      <c r="C104" s="275"/>
      <c r="D104" s="276"/>
      <c r="E104" s="277"/>
      <c r="F104" s="277"/>
      <c r="G104" s="278"/>
      <c r="H104" s="279"/>
      <c r="I104" s="279"/>
      <c r="J104" s="279"/>
      <c r="K104" s="279"/>
      <c r="L104" s="279"/>
      <c r="M104" s="284"/>
      <c r="N104" s="42"/>
      <c r="O104" s="42"/>
      <c r="P104" s="42"/>
      <c r="Q104" s="256"/>
      <c r="R104" s="42"/>
      <c r="S104" s="42"/>
      <c r="T104" s="42"/>
      <c r="U104" s="42"/>
    </row>
    <row r="105" spans="1:21" ht="18" customHeight="1">
      <c r="A105" s="42"/>
      <c r="B105" s="69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250"/>
      <c r="N105" s="42"/>
      <c r="O105" s="42"/>
      <c r="P105" s="42"/>
      <c r="Q105" s="256"/>
      <c r="R105" s="42"/>
      <c r="S105" s="42"/>
      <c r="T105" s="42"/>
      <c r="U105" s="42"/>
    </row>
    <row r="106" spans="1:21" ht="23.25" customHeight="1">
      <c r="A106" s="42"/>
      <c r="B106" s="140" t="s">
        <v>563</v>
      </c>
      <c r="C106" s="282" t="s">
        <v>754</v>
      </c>
      <c r="D106" s="12"/>
      <c r="E106" s="12"/>
      <c r="F106" s="169"/>
      <c r="G106" s="248" t="s">
        <v>755</v>
      </c>
      <c r="H106" s="178"/>
      <c r="I106" s="178"/>
      <c r="J106" s="249" t="s">
        <v>756</v>
      </c>
      <c r="K106" s="166"/>
      <c r="L106" s="177"/>
      <c r="M106" s="176" t="s">
        <v>914</v>
      </c>
      <c r="N106" s="42"/>
      <c r="O106" s="42"/>
      <c r="P106" s="42"/>
      <c r="Q106" s="256"/>
      <c r="R106" s="42"/>
      <c r="S106" s="42"/>
      <c r="T106" s="42"/>
      <c r="U106" s="42"/>
    </row>
    <row r="107" spans="1:21" ht="18" customHeight="1">
      <c r="A107" s="42"/>
      <c r="B107" s="69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250"/>
      <c r="N107" s="42"/>
      <c r="O107" s="42"/>
      <c r="P107" s="42"/>
      <c r="Q107" s="256"/>
      <c r="R107" s="42"/>
      <c r="S107" s="42"/>
      <c r="T107" s="42"/>
      <c r="U107" s="42"/>
    </row>
    <row r="108" spans="1:21" ht="18" customHeight="1">
      <c r="A108" s="42"/>
      <c r="B108" s="147" t="s">
        <v>749</v>
      </c>
      <c r="C108" s="282" t="s">
        <v>740</v>
      </c>
      <c r="D108" s="12"/>
      <c r="E108" s="12"/>
      <c r="F108" s="169" t="s">
        <v>140</v>
      </c>
      <c r="G108" s="219">
        <v>36</v>
      </c>
      <c r="H108" s="178"/>
      <c r="I108" s="178"/>
      <c r="J108" s="167">
        <f t="shared" ref="J108:J115" si="33">ROUND(G108*(1-$D$4),0)</f>
        <v>36</v>
      </c>
      <c r="K108" s="166">
        <f t="shared" ref="K108:K115" si="34">ROUND(J108*$D$5,0)</f>
        <v>0</v>
      </c>
      <c r="L108" s="177">
        <f t="shared" ref="L108:L115" si="35">J108/M108-1</f>
        <v>0</v>
      </c>
      <c r="M108" s="176">
        <v>36</v>
      </c>
      <c r="N108" s="42"/>
      <c r="O108" s="42"/>
      <c r="P108" s="42"/>
      <c r="Q108" s="256"/>
      <c r="R108" s="256"/>
      <c r="S108" s="42"/>
      <c r="T108" s="42"/>
      <c r="U108" s="42"/>
    </row>
    <row r="109" spans="1:21" ht="18" customHeight="1">
      <c r="A109" s="42"/>
      <c r="B109" s="147" t="s">
        <v>749</v>
      </c>
      <c r="C109" s="282" t="s">
        <v>741</v>
      </c>
      <c r="D109" s="12"/>
      <c r="E109" s="12"/>
      <c r="F109" s="169" t="s">
        <v>140</v>
      </c>
      <c r="G109" s="219">
        <v>39</v>
      </c>
      <c r="H109" s="178"/>
      <c r="I109" s="178"/>
      <c r="J109" s="167">
        <f t="shared" si="33"/>
        <v>39</v>
      </c>
      <c r="K109" s="166">
        <f t="shared" si="34"/>
        <v>0</v>
      </c>
      <c r="L109" s="177">
        <f t="shared" si="35"/>
        <v>0</v>
      </c>
      <c r="M109" s="176">
        <v>39</v>
      </c>
      <c r="N109" s="42"/>
      <c r="O109" s="42"/>
      <c r="P109" s="42"/>
      <c r="Q109" s="256"/>
      <c r="R109" s="256"/>
      <c r="S109" s="42"/>
      <c r="T109" s="42"/>
      <c r="U109" s="42"/>
    </row>
    <row r="110" spans="1:21" ht="18" customHeight="1">
      <c r="A110" s="42"/>
      <c r="B110" s="147" t="s">
        <v>749</v>
      </c>
      <c r="C110" s="282" t="s">
        <v>742</v>
      </c>
      <c r="D110" s="12"/>
      <c r="E110" s="12"/>
      <c r="F110" s="169" t="s">
        <v>140</v>
      </c>
      <c r="G110" s="219">
        <v>64</v>
      </c>
      <c r="H110" s="178"/>
      <c r="I110" s="178"/>
      <c r="J110" s="167">
        <f t="shared" si="33"/>
        <v>64</v>
      </c>
      <c r="K110" s="166">
        <f t="shared" si="34"/>
        <v>0</v>
      </c>
      <c r="L110" s="177">
        <f t="shared" si="35"/>
        <v>0</v>
      </c>
      <c r="M110" s="176">
        <v>64</v>
      </c>
      <c r="N110" s="42"/>
      <c r="O110" s="42"/>
      <c r="P110" s="42"/>
      <c r="Q110" s="256"/>
      <c r="R110" s="256"/>
      <c r="S110" s="42"/>
      <c r="T110" s="42"/>
      <c r="U110" s="42"/>
    </row>
    <row r="111" spans="1:21" ht="18" customHeight="1">
      <c r="A111" s="42"/>
      <c r="B111" s="147" t="s">
        <v>749</v>
      </c>
      <c r="C111" s="282" t="s">
        <v>743</v>
      </c>
      <c r="D111" s="12"/>
      <c r="E111" s="12"/>
      <c r="F111" s="169" t="s">
        <v>140</v>
      </c>
      <c r="G111" s="219">
        <v>122</v>
      </c>
      <c r="H111" s="178"/>
      <c r="I111" s="178"/>
      <c r="J111" s="167">
        <f t="shared" si="33"/>
        <v>122</v>
      </c>
      <c r="K111" s="166">
        <f t="shared" si="34"/>
        <v>0</v>
      </c>
      <c r="L111" s="177">
        <f t="shared" si="35"/>
        <v>0</v>
      </c>
      <c r="M111" s="176">
        <v>122</v>
      </c>
      <c r="N111" s="42"/>
      <c r="O111" s="42"/>
      <c r="P111" s="42"/>
      <c r="Q111" s="256"/>
      <c r="R111" s="256"/>
      <c r="S111" s="42"/>
      <c r="T111" s="42"/>
      <c r="U111" s="42"/>
    </row>
    <row r="112" spans="1:21" ht="18" customHeight="1">
      <c r="A112" s="42"/>
      <c r="B112" s="147" t="s">
        <v>749</v>
      </c>
      <c r="C112" s="282" t="s">
        <v>744</v>
      </c>
      <c r="D112" s="12"/>
      <c r="E112" s="12"/>
      <c r="F112" s="169" t="s">
        <v>140</v>
      </c>
      <c r="G112" s="219">
        <v>134</v>
      </c>
      <c r="H112" s="178"/>
      <c r="I112" s="178"/>
      <c r="J112" s="167">
        <f t="shared" si="33"/>
        <v>134</v>
      </c>
      <c r="K112" s="166">
        <f t="shared" si="34"/>
        <v>0</v>
      </c>
      <c r="L112" s="177">
        <f t="shared" si="35"/>
        <v>0</v>
      </c>
      <c r="M112" s="176">
        <v>134</v>
      </c>
      <c r="N112" s="42"/>
      <c r="O112" s="42"/>
      <c r="P112" s="42"/>
      <c r="Q112" s="256"/>
      <c r="R112" s="256"/>
      <c r="S112" s="42"/>
      <c r="T112" s="42"/>
      <c r="U112" s="42"/>
    </row>
    <row r="113" spans="1:21" ht="18" customHeight="1">
      <c r="A113" s="42"/>
      <c r="B113" s="147" t="s">
        <v>750</v>
      </c>
      <c r="C113" s="282" t="s">
        <v>745</v>
      </c>
      <c r="D113" s="12"/>
      <c r="E113" s="12"/>
      <c r="F113" s="169" t="s">
        <v>140</v>
      </c>
      <c r="G113" s="219">
        <v>219</v>
      </c>
      <c r="H113" s="178"/>
      <c r="I113" s="178"/>
      <c r="J113" s="167">
        <f t="shared" si="33"/>
        <v>219</v>
      </c>
      <c r="K113" s="166">
        <f t="shared" si="34"/>
        <v>0</v>
      </c>
      <c r="L113" s="177">
        <f t="shared" si="35"/>
        <v>0</v>
      </c>
      <c r="M113" s="176">
        <v>219</v>
      </c>
      <c r="N113" s="42"/>
      <c r="O113" s="42"/>
      <c r="P113" s="42"/>
      <c r="Q113" s="256"/>
      <c r="R113" s="256"/>
      <c r="S113" s="42"/>
      <c r="T113" s="42"/>
      <c r="U113" s="42"/>
    </row>
    <row r="114" spans="1:21" ht="18" customHeight="1">
      <c r="A114" s="42"/>
      <c r="B114" s="147" t="s">
        <v>750</v>
      </c>
      <c r="C114" s="282" t="s">
        <v>746</v>
      </c>
      <c r="D114" s="12"/>
      <c r="E114" s="12"/>
      <c r="F114" s="169" t="s">
        <v>140</v>
      </c>
      <c r="G114" s="219">
        <v>336</v>
      </c>
      <c r="H114" s="178"/>
      <c r="I114" s="178"/>
      <c r="J114" s="167">
        <f t="shared" si="33"/>
        <v>336</v>
      </c>
      <c r="K114" s="166">
        <f t="shared" si="34"/>
        <v>0</v>
      </c>
      <c r="L114" s="177">
        <f t="shared" si="35"/>
        <v>0</v>
      </c>
      <c r="M114" s="176">
        <v>336</v>
      </c>
      <c r="N114" s="42"/>
      <c r="O114" s="42"/>
      <c r="P114" s="42"/>
      <c r="Q114" s="256"/>
      <c r="R114" s="256"/>
      <c r="S114" s="42"/>
      <c r="T114" s="42"/>
      <c r="U114" s="42"/>
    </row>
    <row r="115" spans="1:21" ht="18" customHeight="1">
      <c r="A115" s="42"/>
      <c r="B115" s="147" t="s">
        <v>750</v>
      </c>
      <c r="C115" s="282" t="s">
        <v>747</v>
      </c>
      <c r="D115" s="12"/>
      <c r="E115" s="12"/>
      <c r="F115" s="169" t="s">
        <v>140</v>
      </c>
      <c r="G115" s="219">
        <v>365</v>
      </c>
      <c r="H115" s="178"/>
      <c r="I115" s="178"/>
      <c r="J115" s="167">
        <f t="shared" si="33"/>
        <v>365</v>
      </c>
      <c r="K115" s="166">
        <f t="shared" si="34"/>
        <v>0</v>
      </c>
      <c r="L115" s="177">
        <f t="shared" si="35"/>
        <v>0</v>
      </c>
      <c r="M115" s="176">
        <v>365</v>
      </c>
      <c r="N115" s="42"/>
      <c r="O115" s="42"/>
      <c r="P115" s="42"/>
      <c r="Q115" s="256"/>
      <c r="R115" s="256"/>
      <c r="S115" s="42"/>
      <c r="T115" s="42"/>
      <c r="U115" s="42"/>
    </row>
    <row r="116" spans="1:21" ht="18" customHeight="1">
      <c r="A116" s="42"/>
      <c r="B116" s="69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250"/>
      <c r="N116" s="42"/>
      <c r="O116" s="42"/>
      <c r="P116" s="42"/>
      <c r="Q116" s="256"/>
      <c r="R116" s="256"/>
      <c r="S116" s="42"/>
      <c r="T116" s="42"/>
      <c r="U116" s="42"/>
    </row>
    <row r="117" spans="1:21" ht="18" customHeight="1">
      <c r="A117" s="42"/>
      <c r="B117" s="147" t="s">
        <v>774</v>
      </c>
      <c r="C117" s="282" t="s">
        <v>369</v>
      </c>
      <c r="D117" s="12"/>
      <c r="E117" s="12"/>
      <c r="F117" s="169" t="s">
        <v>140</v>
      </c>
      <c r="G117" s="219">
        <v>42</v>
      </c>
      <c r="H117" s="178"/>
      <c r="I117" s="178"/>
      <c r="J117" s="167">
        <f>ROUND(G117*(1-$D$4),0)</f>
        <v>42</v>
      </c>
      <c r="K117" s="166">
        <f t="shared" ref="K117:K119" si="36">ROUND(J117*$D$5,0)</f>
        <v>0</v>
      </c>
      <c r="L117" s="177">
        <f t="shared" ref="L117:L119" si="37">J117/M117-1</f>
        <v>0</v>
      </c>
      <c r="M117" s="176">
        <v>42</v>
      </c>
      <c r="N117" s="42"/>
      <c r="O117" s="42"/>
      <c r="P117" s="42"/>
      <c r="Q117" s="256"/>
      <c r="R117" s="256"/>
      <c r="S117" s="42"/>
      <c r="T117" s="42"/>
      <c r="U117" s="42"/>
    </row>
    <row r="118" spans="1:21" ht="18" customHeight="1">
      <c r="A118" s="42"/>
      <c r="B118" s="147" t="s">
        <v>774</v>
      </c>
      <c r="C118" s="282" t="s">
        <v>748</v>
      </c>
      <c r="D118" s="12"/>
      <c r="E118" s="12"/>
      <c r="F118" s="169" t="s">
        <v>140</v>
      </c>
      <c r="G118" s="219">
        <v>42</v>
      </c>
      <c r="H118" s="178"/>
      <c r="I118" s="178"/>
      <c r="J118" s="167">
        <f>ROUND(G118*(1-$D$4),0)</f>
        <v>42</v>
      </c>
      <c r="K118" s="166">
        <f t="shared" si="36"/>
        <v>0</v>
      </c>
      <c r="L118" s="177">
        <f t="shared" si="37"/>
        <v>0</v>
      </c>
      <c r="M118" s="176">
        <v>42</v>
      </c>
      <c r="N118" s="42"/>
      <c r="O118" s="42"/>
      <c r="P118" s="42"/>
      <c r="Q118" s="256"/>
      <c r="R118" s="256"/>
      <c r="S118" s="42"/>
      <c r="T118" s="42"/>
      <c r="U118" s="42"/>
    </row>
    <row r="119" spans="1:21" ht="18" customHeight="1">
      <c r="A119" s="42"/>
      <c r="B119" s="147" t="s">
        <v>752</v>
      </c>
      <c r="C119" s="282" t="s">
        <v>335</v>
      </c>
      <c r="D119" s="12"/>
      <c r="E119" s="12"/>
      <c r="F119" s="169" t="s">
        <v>140</v>
      </c>
      <c r="G119" s="219">
        <v>5</v>
      </c>
      <c r="H119" s="178"/>
      <c r="I119" s="178"/>
      <c r="J119" s="167">
        <f>ROUND(G119*(1-$D$4),0)</f>
        <v>5</v>
      </c>
      <c r="K119" s="166">
        <f t="shared" si="36"/>
        <v>0</v>
      </c>
      <c r="L119" s="177">
        <f t="shared" si="37"/>
        <v>0</v>
      </c>
      <c r="M119" s="176">
        <v>5</v>
      </c>
      <c r="N119" s="42"/>
      <c r="O119" s="42"/>
      <c r="P119" s="42"/>
      <c r="Q119" s="256"/>
      <c r="R119" s="256"/>
      <c r="S119" s="42"/>
      <c r="T119" s="42"/>
      <c r="U119" s="42"/>
    </row>
    <row r="120" spans="1:21" ht="18" customHeight="1">
      <c r="A120" s="42"/>
      <c r="B120" s="69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250"/>
      <c r="N120" s="42"/>
      <c r="O120" s="42"/>
      <c r="P120" s="42"/>
      <c r="Q120" s="256"/>
      <c r="R120" s="256"/>
      <c r="S120" s="42"/>
      <c r="T120" s="42"/>
      <c r="U120" s="42"/>
    </row>
    <row r="121" spans="1:21" ht="18" customHeight="1">
      <c r="A121" s="42"/>
      <c r="B121" s="147" t="s">
        <v>844</v>
      </c>
      <c r="C121" s="282" t="s">
        <v>845</v>
      </c>
      <c r="D121" s="12"/>
      <c r="E121" s="12"/>
      <c r="F121" s="169" t="s">
        <v>140</v>
      </c>
      <c r="G121" s="219">
        <v>188</v>
      </c>
      <c r="H121" s="178"/>
      <c r="I121" s="178"/>
      <c r="J121" s="167">
        <f>ROUND(G121*(1-$D$4),0)</f>
        <v>188</v>
      </c>
      <c r="K121" s="166">
        <f>ROUND(J121*$D$5,0)</f>
        <v>0</v>
      </c>
      <c r="L121" s="177">
        <f>J121/M121-1</f>
        <v>0</v>
      </c>
      <c r="M121" s="176">
        <v>188</v>
      </c>
      <c r="N121" s="42"/>
      <c r="O121" s="42"/>
      <c r="P121" s="42"/>
      <c r="Q121" s="256"/>
      <c r="R121" s="256"/>
      <c r="S121" s="42"/>
      <c r="T121" s="42"/>
      <c r="U121" s="42"/>
    </row>
    <row r="122" spans="1:21" ht="18" customHeight="1">
      <c r="A122" s="42"/>
      <c r="B122" s="111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3"/>
      <c r="N122" s="42"/>
      <c r="O122" s="42"/>
      <c r="P122" s="42"/>
      <c r="Q122" s="256"/>
      <c r="R122" s="42"/>
      <c r="S122" s="42"/>
      <c r="T122" s="42"/>
      <c r="U122" s="42"/>
    </row>
    <row r="123" spans="1:21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6"/>
      <c r="M123" s="42"/>
      <c r="N123" s="42"/>
      <c r="O123" s="42"/>
      <c r="P123" s="42"/>
      <c r="Q123" s="256"/>
      <c r="R123" s="42"/>
      <c r="S123" s="42"/>
      <c r="T123" s="42"/>
      <c r="U123" s="42"/>
    </row>
    <row r="124" spans="1:21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6"/>
      <c r="M124" s="42"/>
      <c r="N124" s="42"/>
      <c r="O124" s="42"/>
      <c r="P124" s="42"/>
      <c r="Q124" s="256"/>
      <c r="R124" s="42"/>
      <c r="S124" s="42"/>
      <c r="T124" s="42"/>
      <c r="U124" s="42"/>
    </row>
    <row r="125" spans="1:21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6"/>
      <c r="M125" s="42"/>
      <c r="N125" s="42"/>
      <c r="O125" s="42"/>
      <c r="P125" s="42"/>
      <c r="Q125" s="256"/>
      <c r="R125" s="42"/>
      <c r="S125" s="42"/>
      <c r="T125" s="42"/>
      <c r="U125" s="42"/>
    </row>
    <row r="126" spans="1:21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6"/>
      <c r="M126" s="42"/>
      <c r="N126" s="42"/>
      <c r="O126" s="42"/>
      <c r="P126" s="42"/>
      <c r="Q126" s="256"/>
      <c r="R126" s="42"/>
      <c r="S126" s="42"/>
      <c r="T126" s="42"/>
      <c r="U126" s="42"/>
    </row>
    <row r="127" spans="1:21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6"/>
      <c r="M127" s="42"/>
      <c r="N127" s="42"/>
      <c r="O127" s="42"/>
      <c r="P127" s="42"/>
      <c r="Q127" s="256"/>
      <c r="R127" s="42"/>
      <c r="S127" s="42"/>
      <c r="T127" s="42"/>
      <c r="U127" s="42"/>
    </row>
    <row r="128" spans="1:21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6"/>
      <c r="M128" s="42"/>
      <c r="N128" s="42"/>
      <c r="O128" s="42"/>
      <c r="P128" s="42"/>
      <c r="Q128" s="256"/>
      <c r="R128" s="42"/>
      <c r="S128" s="42"/>
      <c r="T128" s="42"/>
      <c r="U128" s="42"/>
    </row>
    <row r="129" spans="1:21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6"/>
      <c r="M129" s="42"/>
      <c r="N129" s="42"/>
      <c r="O129" s="42"/>
      <c r="P129" s="42"/>
      <c r="Q129" s="256"/>
      <c r="R129" s="42"/>
      <c r="S129" s="42"/>
      <c r="T129" s="42"/>
      <c r="U129" s="42"/>
    </row>
    <row r="130" spans="1:21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6"/>
      <c r="M130" s="42"/>
      <c r="N130" s="42"/>
      <c r="O130" s="42"/>
      <c r="P130" s="42"/>
      <c r="Q130" s="256"/>
      <c r="R130" s="42"/>
      <c r="S130" s="42"/>
      <c r="T130" s="42"/>
      <c r="U130" s="42"/>
    </row>
    <row r="131" spans="1:2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6"/>
      <c r="M131" s="42"/>
      <c r="N131" s="42"/>
      <c r="O131" s="42"/>
      <c r="P131" s="42"/>
      <c r="Q131" s="256"/>
      <c r="R131" s="42"/>
      <c r="S131" s="42"/>
      <c r="T131" s="42"/>
      <c r="U131" s="42"/>
    </row>
    <row r="132" spans="1:21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6"/>
      <c r="M132" s="42"/>
      <c r="N132" s="42"/>
      <c r="O132" s="42"/>
      <c r="P132" s="42"/>
      <c r="Q132" s="256"/>
      <c r="R132" s="42"/>
      <c r="S132" s="42"/>
      <c r="T132" s="42"/>
      <c r="U132" s="42"/>
    </row>
    <row r="133" spans="1:21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6"/>
      <c r="M133" s="42"/>
      <c r="N133" s="42"/>
      <c r="O133" s="42"/>
      <c r="P133" s="42"/>
      <c r="Q133" s="256"/>
      <c r="R133" s="42"/>
      <c r="S133" s="42"/>
      <c r="T133" s="42"/>
      <c r="U133" s="42"/>
    </row>
    <row r="134" spans="1:21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6"/>
      <c r="M134" s="42"/>
      <c r="N134" s="42"/>
      <c r="O134" s="42"/>
      <c r="P134" s="42"/>
      <c r="Q134" s="256"/>
      <c r="R134" s="42"/>
      <c r="S134" s="42"/>
      <c r="T134" s="42"/>
      <c r="U134" s="42"/>
    </row>
    <row r="135" spans="1:21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6"/>
      <c r="M135" s="42"/>
      <c r="N135" s="42"/>
      <c r="O135" s="42"/>
      <c r="P135" s="42"/>
      <c r="Q135" s="256"/>
      <c r="R135" s="42"/>
      <c r="S135" s="42"/>
      <c r="T135" s="42"/>
      <c r="U135" s="42"/>
    </row>
    <row r="136" spans="1:21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6"/>
      <c r="M136" s="42"/>
      <c r="N136" s="42"/>
      <c r="O136" s="42"/>
      <c r="P136" s="42"/>
      <c r="Q136" s="256"/>
      <c r="R136" s="42"/>
      <c r="S136" s="42"/>
      <c r="T136" s="42"/>
      <c r="U136" s="42"/>
    </row>
    <row r="137" spans="1:21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6"/>
      <c r="M137" s="42"/>
      <c r="N137" s="42"/>
      <c r="O137" s="42"/>
      <c r="P137" s="42"/>
      <c r="Q137" s="256"/>
      <c r="R137" s="42"/>
      <c r="S137" s="42"/>
      <c r="T137" s="42"/>
      <c r="U137" s="42"/>
    </row>
    <row r="138" spans="1:21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6"/>
      <c r="M138" s="42"/>
      <c r="N138" s="42"/>
      <c r="O138" s="42"/>
      <c r="P138" s="42"/>
      <c r="Q138" s="256"/>
      <c r="R138" s="42"/>
      <c r="S138" s="42"/>
      <c r="T138" s="42"/>
      <c r="U138" s="42"/>
    </row>
    <row r="139" spans="1:21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6"/>
      <c r="M139" s="42"/>
      <c r="N139" s="42"/>
      <c r="O139" s="42"/>
      <c r="P139" s="42"/>
      <c r="Q139" s="256"/>
      <c r="R139" s="42"/>
      <c r="S139" s="42"/>
      <c r="T139" s="42"/>
      <c r="U139" s="42"/>
    </row>
    <row r="140" spans="1:2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6"/>
      <c r="M140" s="42"/>
      <c r="N140" s="42"/>
      <c r="O140" s="42"/>
      <c r="P140" s="42"/>
      <c r="Q140" s="256"/>
      <c r="R140" s="42"/>
      <c r="S140" s="42"/>
      <c r="T140" s="42"/>
      <c r="U140" s="42"/>
    </row>
    <row r="141" spans="1:2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6"/>
      <c r="M141" s="42"/>
      <c r="N141" s="42"/>
      <c r="O141" s="42"/>
      <c r="P141" s="42"/>
      <c r="Q141" s="256"/>
      <c r="R141" s="42"/>
      <c r="S141" s="42"/>
      <c r="T141" s="42"/>
      <c r="U141" s="42"/>
    </row>
    <row r="142" spans="1:2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6"/>
      <c r="M142" s="42"/>
      <c r="N142" s="42"/>
      <c r="O142" s="42"/>
      <c r="P142" s="42"/>
      <c r="Q142" s="256"/>
      <c r="R142" s="42"/>
      <c r="S142" s="42"/>
      <c r="T142" s="42"/>
      <c r="U142" s="42"/>
    </row>
    <row r="143" spans="1:2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256"/>
      <c r="R143" s="42"/>
      <c r="S143" s="42"/>
      <c r="T143" s="42"/>
      <c r="U143" s="42"/>
    </row>
    <row r="144" spans="1:2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256"/>
      <c r="R144" s="42"/>
      <c r="S144" s="42"/>
      <c r="T144" s="42"/>
      <c r="U144" s="42"/>
    </row>
    <row r="145" spans="1:21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256"/>
      <c r="R145" s="42"/>
      <c r="S145" s="42"/>
      <c r="T145" s="42"/>
      <c r="U145" s="42"/>
    </row>
    <row r="146" spans="1:2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256"/>
      <c r="R146" s="42"/>
      <c r="S146" s="42"/>
      <c r="T146" s="42"/>
      <c r="U146" s="42"/>
    </row>
    <row r="147" spans="1:2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256"/>
      <c r="R147" s="42"/>
      <c r="S147" s="42"/>
      <c r="T147" s="42"/>
      <c r="U147" s="42"/>
    </row>
    <row r="148" spans="1:2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256"/>
      <c r="R148" s="42"/>
      <c r="S148" s="42"/>
      <c r="T148" s="42"/>
      <c r="U148" s="42"/>
    </row>
    <row r="149" spans="1:2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256"/>
      <c r="R149" s="42"/>
      <c r="S149" s="42"/>
      <c r="T149" s="42"/>
      <c r="U149" s="42"/>
    </row>
    <row r="150" spans="1:2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256"/>
      <c r="R150" s="42"/>
      <c r="S150" s="42"/>
      <c r="T150" s="42"/>
      <c r="U150" s="42"/>
    </row>
    <row r="151" spans="1:2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256"/>
      <c r="R151" s="42"/>
      <c r="S151" s="42"/>
      <c r="T151" s="42"/>
      <c r="U151" s="42"/>
    </row>
    <row r="152" spans="1:2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256"/>
      <c r="R152" s="42"/>
      <c r="S152" s="42"/>
      <c r="T152" s="42"/>
      <c r="U152" s="42"/>
    </row>
    <row r="153" spans="1:2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256"/>
      <c r="R153" s="42"/>
      <c r="S153" s="42"/>
      <c r="T153" s="42"/>
      <c r="U153" s="42"/>
    </row>
    <row r="154" spans="1:2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256"/>
      <c r="R154" s="42"/>
      <c r="S154" s="42"/>
      <c r="T154" s="42"/>
      <c r="U154" s="42"/>
    </row>
    <row r="155" spans="1:2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256"/>
      <c r="R155" s="42"/>
      <c r="S155" s="42"/>
      <c r="T155" s="42"/>
      <c r="U155" s="42"/>
    </row>
    <row r="156" spans="1:2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256"/>
      <c r="R156" s="42"/>
      <c r="S156" s="42"/>
      <c r="T156" s="42"/>
      <c r="U156" s="42"/>
    </row>
    <row r="157" spans="1:2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256"/>
      <c r="R157" s="42"/>
      <c r="S157" s="42"/>
      <c r="T157" s="42"/>
      <c r="U157" s="42"/>
    </row>
    <row r="158" spans="1:2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256"/>
      <c r="R158" s="42"/>
      <c r="S158" s="42"/>
      <c r="T158" s="42"/>
      <c r="U158" s="42"/>
    </row>
    <row r="159" spans="1:2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256"/>
      <c r="R159" s="42"/>
      <c r="S159" s="42"/>
      <c r="T159" s="42"/>
      <c r="U159" s="42"/>
    </row>
    <row r="160" spans="1:2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256"/>
      <c r="R160" s="42"/>
      <c r="S160" s="42"/>
      <c r="T160" s="42"/>
      <c r="U160" s="42"/>
    </row>
    <row r="161" spans="1:2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256"/>
      <c r="R161" s="42"/>
      <c r="S161" s="42"/>
      <c r="T161" s="42"/>
      <c r="U161" s="42"/>
    </row>
  </sheetData>
  <autoFilter ref="C7:M123"/>
  <conditionalFormatting sqref="C3">
    <cfRule type="cellIs" dxfId="53" priority="35" operator="lessThan">
      <formula>$C3</formula>
    </cfRule>
  </conditionalFormatting>
  <conditionalFormatting sqref="C4">
    <cfRule type="cellIs" dxfId="52" priority="33" operator="lessThan">
      <formula>$C4</formula>
    </cfRule>
  </conditionalFormatting>
  <conditionalFormatting sqref="C5">
    <cfRule type="cellIs" dxfId="51" priority="32" operator="lessThan">
      <formula>$C5</formula>
    </cfRule>
  </conditionalFormatting>
  <conditionalFormatting sqref="F12 F106 F43:F45">
    <cfRule type="cellIs" dxfId="50" priority="7" operator="lessThan">
      <formula>$H12</formula>
    </cfRule>
  </conditionalFormatting>
  <conditionalFormatting sqref="F13:F19 F25:F30 F34:F39 F49:F52 F56:F61 F65:F67 F75:F78 F83:F92 F96:F102 F108:F115 F117:F119 F121">
    <cfRule type="cellIs" dxfId="49" priority="5" operator="lessThan">
      <formula>$H13</formula>
    </cfRule>
  </conditionalFormatting>
  <conditionalFormatting sqref="L49:L52 L12:L19 L25:L30 L34:L39 L43:L45 L56:L61 L65:L67 L75:L78 L83:L92 L96:L102 L106 L108:L115 L117:L119 L12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0:L7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0:F74">
    <cfRule type="cellIs" dxfId="48" priority="1" operator="lessThan">
      <formula>$H70</formula>
    </cfRule>
  </conditionalFormatting>
  <printOptions gridLines="1"/>
  <pageMargins left="0.98425196850393704" right="0.47244094488188981" top="0.19685039370078741" bottom="0.19685039370078741" header="0.19685039370078741" footer="0.19685039370078741"/>
  <pageSetup paperSize="8" scale="65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U162"/>
  <sheetViews>
    <sheetView zoomScale="90" zoomScaleNormal="90" workbookViewId="0">
      <selection activeCell="D5" sqref="D5"/>
    </sheetView>
  </sheetViews>
  <sheetFormatPr defaultColWidth="21.109375" defaultRowHeight="14.4" outlineLevelCol="1"/>
  <cols>
    <col min="1" max="1" width="6.5546875" customWidth="1"/>
    <col min="2" max="2" width="64.33203125" customWidth="1"/>
    <col min="3" max="3" width="21.44140625" style="1" customWidth="1"/>
    <col min="4" max="4" width="20.6640625" customWidth="1"/>
    <col min="5" max="5" width="16.109375" customWidth="1"/>
    <col min="6" max="6" width="13.6640625" customWidth="1"/>
    <col min="7" max="9" width="12.33203125" style="3" customWidth="1" outlineLevel="1"/>
    <col min="10" max="10" width="20.5546875" style="4" customWidth="1"/>
    <col min="11" max="11" width="18.5546875" style="4" customWidth="1"/>
    <col min="12" max="12" width="19.109375" style="2" customWidth="1"/>
    <col min="14" max="14" width="12.5546875" customWidth="1"/>
  </cols>
  <sheetData>
    <row r="1" spans="1:21" ht="8.25" customHeight="1">
      <c r="A1" s="42"/>
      <c r="B1" s="42"/>
      <c r="C1" s="43"/>
      <c r="D1" s="42"/>
      <c r="E1" s="42"/>
      <c r="F1" s="42"/>
      <c r="G1" s="44"/>
      <c r="H1" s="44"/>
      <c r="I1" s="44"/>
      <c r="J1" s="45"/>
      <c r="K1" s="45"/>
      <c r="L1" s="42"/>
      <c r="M1" s="42"/>
      <c r="N1" s="42"/>
      <c r="O1" s="42"/>
      <c r="P1" s="42"/>
      <c r="Q1" s="42"/>
      <c r="R1" s="42"/>
      <c r="S1" s="42"/>
      <c r="T1" s="42"/>
      <c r="U1" s="42"/>
    </row>
    <row r="2" spans="1:21" ht="13.5" customHeight="1">
      <c r="A2" s="42"/>
      <c r="B2" s="19"/>
      <c r="C2" s="40"/>
      <c r="D2" s="41" t="s">
        <v>137</v>
      </c>
      <c r="E2" s="41"/>
      <c r="F2" s="20"/>
      <c r="G2" s="20"/>
      <c r="H2" s="21"/>
      <c r="I2" s="21"/>
      <c r="J2" s="59"/>
      <c r="K2" s="22"/>
      <c r="L2" s="42"/>
      <c r="M2" s="42"/>
      <c r="N2" s="42"/>
      <c r="O2" s="42"/>
      <c r="P2" s="42"/>
      <c r="Q2" s="42"/>
      <c r="R2" s="42"/>
      <c r="S2" s="42"/>
      <c r="T2" s="42"/>
      <c r="U2" s="42"/>
    </row>
    <row r="3" spans="1:21" ht="15" customHeight="1">
      <c r="A3" s="42"/>
      <c r="B3" s="23"/>
      <c r="C3" s="60" t="s">
        <v>395</v>
      </c>
      <c r="D3" s="61">
        <v>0</v>
      </c>
      <c r="E3" s="77" t="s">
        <v>195</v>
      </c>
      <c r="F3" s="15"/>
      <c r="G3" s="15"/>
      <c r="H3" s="24"/>
      <c r="I3" s="24"/>
      <c r="J3" s="63"/>
      <c r="K3" s="25"/>
      <c r="L3" s="42"/>
      <c r="M3" s="42"/>
      <c r="N3" s="42"/>
      <c r="O3" s="42"/>
      <c r="P3" s="42"/>
      <c r="Q3" s="42"/>
      <c r="R3" s="42"/>
      <c r="S3" s="42"/>
      <c r="T3" s="42"/>
      <c r="U3" s="42"/>
    </row>
    <row r="4" spans="1:21" ht="15" customHeight="1">
      <c r="A4" s="42"/>
      <c r="B4" s="23"/>
      <c r="C4" s="60" t="s">
        <v>140</v>
      </c>
      <c r="D4" s="61">
        <v>0</v>
      </c>
      <c r="E4" s="77" t="s">
        <v>196</v>
      </c>
      <c r="F4" s="15"/>
      <c r="G4" s="15"/>
      <c r="H4" s="24"/>
      <c r="I4" s="24"/>
      <c r="J4" s="63"/>
      <c r="K4" s="25"/>
      <c r="L4" s="42"/>
      <c r="M4" s="42"/>
      <c r="N4" s="42"/>
      <c r="O4" s="42"/>
      <c r="P4" s="42"/>
      <c r="Q4" s="42"/>
      <c r="R4" s="42"/>
      <c r="S4" s="42"/>
      <c r="T4" s="42"/>
      <c r="U4" s="42"/>
    </row>
    <row r="5" spans="1:21" ht="16.5" customHeight="1">
      <c r="A5" s="42"/>
      <c r="B5" s="23"/>
      <c r="C5" s="78" t="s">
        <v>123</v>
      </c>
      <c r="D5" s="157">
        <v>0</v>
      </c>
      <c r="E5" s="27"/>
      <c r="F5" s="27"/>
      <c r="G5" s="28"/>
      <c r="H5" s="28"/>
      <c r="I5" s="28"/>
      <c r="J5" s="64"/>
      <c r="K5" s="29"/>
      <c r="L5" s="42"/>
      <c r="M5" s="42"/>
      <c r="N5" s="42"/>
      <c r="O5" s="42"/>
      <c r="P5" s="42"/>
      <c r="Q5" s="42"/>
      <c r="R5" s="42"/>
      <c r="S5" s="42"/>
      <c r="T5" s="42"/>
      <c r="U5" s="42"/>
    </row>
    <row r="6" spans="1:21" ht="12.75" customHeight="1">
      <c r="A6" s="42"/>
      <c r="B6" s="23"/>
      <c r="C6" s="27"/>
      <c r="D6" s="27"/>
      <c r="E6" s="27"/>
      <c r="F6" s="27"/>
      <c r="G6" s="28"/>
      <c r="H6" s="28"/>
      <c r="I6" s="28"/>
      <c r="J6" s="64"/>
      <c r="K6" s="29"/>
      <c r="L6" s="42"/>
      <c r="M6" s="42"/>
      <c r="N6" s="42"/>
      <c r="O6" s="42"/>
      <c r="P6" s="42"/>
      <c r="Q6" s="42"/>
      <c r="R6" s="42"/>
      <c r="S6" s="42"/>
      <c r="T6" s="42"/>
      <c r="U6" s="42"/>
    </row>
    <row r="7" spans="1:21" ht="43.5" customHeight="1">
      <c r="A7" s="42"/>
      <c r="B7" s="39"/>
      <c r="C7" s="287" t="s">
        <v>106</v>
      </c>
      <c r="D7" s="288" t="s">
        <v>107</v>
      </c>
      <c r="E7" s="288" t="s">
        <v>142</v>
      </c>
      <c r="F7" s="245" t="s">
        <v>143</v>
      </c>
      <c r="G7" s="246" t="s">
        <v>235</v>
      </c>
      <c r="H7" s="246" t="s">
        <v>236</v>
      </c>
      <c r="I7" s="246" t="s">
        <v>237</v>
      </c>
      <c r="J7" s="220" t="s">
        <v>238</v>
      </c>
      <c r="K7" s="247" t="s">
        <v>239</v>
      </c>
      <c r="L7" s="42"/>
      <c r="M7" s="42"/>
      <c r="N7" s="42"/>
      <c r="O7" s="42"/>
      <c r="P7" s="42"/>
      <c r="Q7" s="42"/>
      <c r="R7" s="42"/>
      <c r="S7" s="42"/>
      <c r="T7" s="42"/>
      <c r="U7" s="42"/>
    </row>
    <row r="8" spans="1:21" ht="21" customHeight="1">
      <c r="A8" s="42"/>
      <c r="B8" s="50"/>
      <c r="C8" s="50"/>
      <c r="D8" s="50"/>
      <c r="E8" s="50"/>
      <c r="F8" s="50"/>
      <c r="G8" s="50"/>
      <c r="H8" s="50"/>
      <c r="I8" s="50"/>
      <c r="J8" s="50"/>
      <c r="K8" s="50"/>
      <c r="L8" s="42"/>
      <c r="M8" s="42"/>
      <c r="N8" s="42"/>
      <c r="O8" s="42"/>
      <c r="P8" s="42"/>
      <c r="Q8" s="42"/>
      <c r="R8" s="42"/>
      <c r="S8" s="42"/>
      <c r="T8" s="42"/>
      <c r="U8" s="42"/>
    </row>
    <row r="9" spans="1:21" ht="48" customHeight="1">
      <c r="A9" s="42"/>
      <c r="B9" s="30"/>
      <c r="C9" s="5"/>
      <c r="D9" s="5"/>
      <c r="E9" s="5"/>
      <c r="F9" s="5"/>
      <c r="G9" s="12"/>
      <c r="H9" s="12"/>
      <c r="I9" s="12"/>
      <c r="J9" s="65"/>
      <c r="K9" s="37"/>
      <c r="L9" s="42"/>
      <c r="M9" s="42"/>
      <c r="N9" s="42"/>
      <c r="O9" s="42"/>
      <c r="P9" s="42"/>
      <c r="Q9" s="42"/>
      <c r="R9" s="42"/>
      <c r="S9" s="42"/>
      <c r="T9" s="42"/>
      <c r="U9" s="42"/>
    </row>
    <row r="10" spans="1:21" ht="17.25" customHeight="1">
      <c r="A10" s="42"/>
      <c r="B10" s="274" t="s">
        <v>262</v>
      </c>
      <c r="C10" s="275"/>
      <c r="D10" s="276"/>
      <c r="E10" s="277"/>
      <c r="F10" s="277"/>
      <c r="G10" s="278"/>
      <c r="H10" s="279"/>
      <c r="I10" s="279"/>
      <c r="J10" s="279"/>
      <c r="K10" s="284"/>
      <c r="L10" s="42"/>
      <c r="M10" s="42"/>
      <c r="N10" s="42"/>
      <c r="O10" s="42"/>
      <c r="P10" s="42"/>
      <c r="Q10" s="42"/>
      <c r="R10" s="42"/>
      <c r="S10" s="42"/>
      <c r="T10" s="42"/>
      <c r="U10" s="42"/>
    </row>
    <row r="11" spans="1:21" ht="18" customHeight="1">
      <c r="A11" s="42"/>
      <c r="B11" s="69"/>
      <c r="C11" s="16"/>
      <c r="D11" s="17"/>
      <c r="E11" s="17"/>
      <c r="F11" s="54"/>
      <c r="G11" s="84"/>
      <c r="H11" s="84"/>
      <c r="I11" s="84"/>
      <c r="J11" s="85"/>
      <c r="K11" s="34"/>
      <c r="L11" s="42"/>
      <c r="M11" s="42"/>
      <c r="N11" s="42"/>
      <c r="O11" s="42"/>
      <c r="P11" s="42"/>
      <c r="Q11" s="42"/>
      <c r="R11" s="42"/>
      <c r="S11" s="42"/>
      <c r="T11" s="42"/>
      <c r="U11" s="42"/>
    </row>
    <row r="12" spans="1:21" ht="18" customHeight="1">
      <c r="A12" s="42"/>
      <c r="B12" s="23"/>
      <c r="C12" s="282" t="s">
        <v>396</v>
      </c>
      <c r="D12" s="282"/>
      <c r="E12" s="285"/>
      <c r="F12" s="169" t="s">
        <v>395</v>
      </c>
      <c r="G12" s="178">
        <v>537</v>
      </c>
      <c r="H12" s="178"/>
      <c r="I12" s="178"/>
      <c r="J12" s="167">
        <f>ROUND((G12+H12)*(1-$D$3)+I12*(1-$D$4),0)</f>
        <v>537</v>
      </c>
      <c r="K12" s="223">
        <f>ROUND(J12*$D$5,0)</f>
        <v>0</v>
      </c>
      <c r="L12" s="42"/>
      <c r="M12" s="42"/>
      <c r="N12" s="42"/>
      <c r="O12" s="42"/>
      <c r="P12" s="42"/>
      <c r="Q12" s="42"/>
      <c r="R12" s="42"/>
      <c r="S12" s="42"/>
      <c r="T12" s="42"/>
      <c r="U12" s="42"/>
    </row>
    <row r="13" spans="1:21" ht="18" customHeight="1">
      <c r="A13" s="42"/>
      <c r="B13" s="23"/>
      <c r="C13" s="282" t="s">
        <v>397</v>
      </c>
      <c r="D13" s="282"/>
      <c r="E13" s="285"/>
      <c r="F13" s="169" t="s">
        <v>395</v>
      </c>
      <c r="G13" s="178">
        <v>544</v>
      </c>
      <c r="H13" s="178"/>
      <c r="I13" s="178"/>
      <c r="J13" s="167">
        <f>ROUND((G13+H13)*(1-$D$3)+I13*(1-$D$4),0)</f>
        <v>544</v>
      </c>
      <c r="K13" s="223">
        <f t="shared" ref="K13:K16" si="0">ROUND(J13*$D$5,0)</f>
        <v>0</v>
      </c>
      <c r="L13" s="42"/>
      <c r="M13" s="42"/>
      <c r="N13" s="42"/>
      <c r="O13" s="42"/>
      <c r="P13" s="42"/>
      <c r="Q13" s="42"/>
      <c r="R13" s="42"/>
      <c r="S13" s="42"/>
      <c r="T13" s="42"/>
      <c r="U13" s="42"/>
    </row>
    <row r="14" spans="1:21" ht="18" customHeight="1">
      <c r="A14" s="42"/>
      <c r="B14" s="23"/>
      <c r="C14" s="282" t="s">
        <v>398</v>
      </c>
      <c r="D14" s="282"/>
      <c r="E14" s="285"/>
      <c r="F14" s="169" t="s">
        <v>395</v>
      </c>
      <c r="G14" s="178">
        <v>558</v>
      </c>
      <c r="H14" s="178"/>
      <c r="I14" s="178"/>
      <c r="J14" s="167">
        <f>ROUND((G14+H14)*(1-$D$3)+I14*(1-$D$4),0)</f>
        <v>558</v>
      </c>
      <c r="K14" s="223">
        <f t="shared" si="0"/>
        <v>0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</row>
    <row r="15" spans="1:21" ht="18" customHeight="1">
      <c r="A15" s="42"/>
      <c r="B15" s="23"/>
      <c r="C15" s="282" t="s">
        <v>399</v>
      </c>
      <c r="D15" s="282"/>
      <c r="E15" s="285"/>
      <c r="F15" s="169" t="s">
        <v>395</v>
      </c>
      <c r="G15" s="178">
        <v>619</v>
      </c>
      <c r="H15" s="178"/>
      <c r="I15" s="178"/>
      <c r="J15" s="167">
        <f>ROUND((G15+H15)*(1-$D$3)+I15*(1-$D$4),0)</f>
        <v>619</v>
      </c>
      <c r="K15" s="223">
        <f t="shared" si="0"/>
        <v>0</v>
      </c>
      <c r="L15" s="42"/>
      <c r="M15" s="42"/>
      <c r="N15" s="42"/>
      <c r="O15" s="42"/>
      <c r="P15" s="42"/>
      <c r="Q15" s="42"/>
      <c r="R15" s="42"/>
      <c r="S15" s="42"/>
      <c r="T15" s="42"/>
      <c r="U15" s="42"/>
    </row>
    <row r="16" spans="1:21" ht="18" customHeight="1">
      <c r="A16" s="42"/>
      <c r="B16" s="23"/>
      <c r="C16" s="282" t="s">
        <v>400</v>
      </c>
      <c r="D16" s="282"/>
      <c r="E16" s="285"/>
      <c r="F16" s="169" t="s">
        <v>395</v>
      </c>
      <c r="G16" s="178">
        <v>626</v>
      </c>
      <c r="H16" s="178"/>
      <c r="I16" s="178"/>
      <c r="J16" s="167">
        <f>ROUND((G16+H16)*(1-$D$3)+I16*(1-$D$4),0)</f>
        <v>626</v>
      </c>
      <c r="K16" s="223">
        <f t="shared" si="0"/>
        <v>0</v>
      </c>
      <c r="L16" s="46"/>
      <c r="M16" s="46"/>
      <c r="N16" s="42"/>
      <c r="O16" s="42"/>
      <c r="P16" s="42"/>
      <c r="Q16" s="42"/>
      <c r="R16" s="42"/>
      <c r="S16" s="42"/>
      <c r="T16" s="42"/>
      <c r="U16" s="42"/>
    </row>
    <row r="17" spans="1:21" ht="18" customHeight="1">
      <c r="A17" s="42"/>
      <c r="B17" s="23"/>
      <c r="C17" s="7"/>
      <c r="D17" s="8"/>
      <c r="E17" s="8"/>
      <c r="F17" s="53"/>
      <c r="G17" s="57"/>
      <c r="H17" s="57"/>
      <c r="I17" s="57"/>
      <c r="J17" s="81"/>
      <c r="K17" s="51"/>
      <c r="L17" s="46"/>
      <c r="M17" s="46"/>
      <c r="N17" s="42"/>
      <c r="O17" s="42"/>
      <c r="P17" s="42"/>
      <c r="Q17" s="42"/>
      <c r="R17" s="42"/>
      <c r="S17" s="42"/>
      <c r="T17" s="42"/>
      <c r="U17" s="42"/>
    </row>
    <row r="18" spans="1:21" ht="18" customHeight="1">
      <c r="A18" s="42"/>
      <c r="B18" s="274" t="s">
        <v>279</v>
      </c>
      <c r="C18" s="275"/>
      <c r="D18" s="276"/>
      <c r="E18" s="277"/>
      <c r="F18" s="277"/>
      <c r="G18" s="278"/>
      <c r="H18" s="279"/>
      <c r="I18" s="279"/>
      <c r="J18" s="279"/>
      <c r="K18" s="284"/>
      <c r="L18" s="46"/>
      <c r="M18" s="46"/>
      <c r="N18" s="42"/>
      <c r="O18" s="42"/>
      <c r="P18" s="42"/>
      <c r="Q18" s="42"/>
      <c r="R18" s="42"/>
      <c r="S18" s="42"/>
      <c r="T18" s="42"/>
      <c r="U18" s="42"/>
    </row>
    <row r="19" spans="1:21" ht="18" customHeight="1">
      <c r="A19" s="42"/>
      <c r="B19" s="69"/>
      <c r="C19" s="58" t="s">
        <v>401</v>
      </c>
      <c r="D19" s="17"/>
      <c r="E19" s="17"/>
      <c r="F19" s="54"/>
      <c r="G19" s="84"/>
      <c r="H19" s="84"/>
      <c r="I19" s="84"/>
      <c r="J19" s="85"/>
      <c r="K19" s="34"/>
      <c r="L19" s="46"/>
      <c r="M19" s="46"/>
      <c r="N19" s="42"/>
      <c r="O19" s="42"/>
      <c r="P19" s="42"/>
      <c r="Q19" s="42"/>
      <c r="R19" s="42"/>
      <c r="S19" s="42"/>
      <c r="T19" s="42"/>
      <c r="U19" s="42"/>
    </row>
    <row r="20" spans="1:21" ht="18" customHeight="1">
      <c r="A20" s="42"/>
      <c r="B20" s="23"/>
      <c r="C20" s="282" t="s">
        <v>402</v>
      </c>
      <c r="D20" s="282"/>
      <c r="E20" s="285" t="s">
        <v>403</v>
      </c>
      <c r="F20" s="169" t="s">
        <v>404</v>
      </c>
      <c r="G20" s="178">
        <v>397</v>
      </c>
      <c r="H20" s="178"/>
      <c r="I20" s="178">
        <v>171</v>
      </c>
      <c r="J20" s="167">
        <f>ROUND((G20+H20)*(1-$D$3)+I20*(1-$D$4),0)</f>
        <v>568</v>
      </c>
      <c r="K20" s="223">
        <f t="shared" ref="K20:K23" si="1">ROUND(J20*$D$5,0)</f>
        <v>0</v>
      </c>
      <c r="L20" s="46"/>
      <c r="M20" s="46"/>
      <c r="N20" s="42"/>
      <c r="O20" s="42"/>
      <c r="P20" s="42"/>
      <c r="Q20" s="42"/>
      <c r="R20" s="42"/>
      <c r="S20" s="42"/>
      <c r="T20" s="42"/>
      <c r="U20" s="42"/>
    </row>
    <row r="21" spans="1:21" ht="18" customHeight="1">
      <c r="A21" s="42"/>
      <c r="B21" s="23"/>
      <c r="C21" s="282" t="s">
        <v>405</v>
      </c>
      <c r="D21" s="282"/>
      <c r="E21" s="285" t="s">
        <v>403</v>
      </c>
      <c r="F21" s="169" t="s">
        <v>404</v>
      </c>
      <c r="G21" s="178">
        <v>422</v>
      </c>
      <c r="H21" s="178"/>
      <c r="I21" s="178">
        <v>171</v>
      </c>
      <c r="J21" s="167">
        <f>ROUND((G21+H21)*(1-$D$3)+I21*(1-$D$4),0)</f>
        <v>593</v>
      </c>
      <c r="K21" s="223">
        <f t="shared" si="1"/>
        <v>0</v>
      </c>
      <c r="L21" s="46"/>
      <c r="M21" s="46"/>
      <c r="N21" s="42"/>
      <c r="O21" s="42"/>
      <c r="P21" s="42"/>
      <c r="Q21" s="42"/>
      <c r="R21" s="42"/>
      <c r="S21" s="42"/>
      <c r="T21" s="42"/>
      <c r="U21" s="42"/>
    </row>
    <row r="22" spans="1:21" ht="18" customHeight="1">
      <c r="A22" s="42"/>
      <c r="B22" s="23"/>
      <c r="C22" s="282" t="s">
        <v>406</v>
      </c>
      <c r="D22" s="282"/>
      <c r="E22" s="285" t="s">
        <v>403</v>
      </c>
      <c r="F22" s="169" t="s">
        <v>404</v>
      </c>
      <c r="G22" s="178">
        <v>440</v>
      </c>
      <c r="H22" s="178"/>
      <c r="I22" s="178">
        <v>171</v>
      </c>
      <c r="J22" s="167">
        <f>ROUND((G22+H22)*(1-$D$3)+I22*(1-$D$4),0)</f>
        <v>611</v>
      </c>
      <c r="K22" s="223">
        <f t="shared" si="1"/>
        <v>0</v>
      </c>
      <c r="L22" s="46"/>
      <c r="M22" s="46"/>
      <c r="N22" s="42"/>
      <c r="O22" s="42"/>
      <c r="P22" s="42"/>
      <c r="Q22" s="42"/>
      <c r="R22" s="42"/>
      <c r="S22" s="42"/>
      <c r="T22" s="42"/>
      <c r="U22" s="42"/>
    </row>
    <row r="23" spans="1:21" ht="18" customHeight="1">
      <c r="A23" s="42"/>
      <c r="B23" s="23"/>
      <c r="C23" s="282" t="s">
        <v>407</v>
      </c>
      <c r="D23" s="282"/>
      <c r="E23" s="285" t="s">
        <v>403</v>
      </c>
      <c r="F23" s="169" t="s">
        <v>404</v>
      </c>
      <c r="G23" s="178">
        <v>462</v>
      </c>
      <c r="H23" s="178"/>
      <c r="I23" s="178">
        <v>171</v>
      </c>
      <c r="J23" s="167">
        <f>ROUND((G23+H23)*(1-$D$3)+I23*(1-$D$4),0)</f>
        <v>633</v>
      </c>
      <c r="K23" s="223">
        <f t="shared" si="1"/>
        <v>0</v>
      </c>
      <c r="L23" s="46"/>
      <c r="M23" s="46"/>
      <c r="N23" s="42"/>
      <c r="O23" s="42"/>
      <c r="P23" s="42"/>
      <c r="Q23" s="42"/>
      <c r="R23" s="42"/>
      <c r="S23" s="42"/>
      <c r="T23" s="42"/>
      <c r="U23" s="42"/>
    </row>
    <row r="24" spans="1:21" ht="18" customHeight="1">
      <c r="A24" s="42"/>
      <c r="B24" s="23"/>
      <c r="C24" s="58" t="s">
        <v>408</v>
      </c>
      <c r="D24" s="8"/>
      <c r="E24" s="8"/>
      <c r="F24" s="53"/>
      <c r="G24" s="87"/>
      <c r="H24" s="87"/>
      <c r="I24" s="87"/>
      <c r="J24" s="88"/>
      <c r="K24" s="35"/>
      <c r="L24" s="46"/>
      <c r="M24" s="46"/>
      <c r="N24" s="42"/>
      <c r="O24" s="42"/>
      <c r="P24" s="42"/>
      <c r="Q24" s="42"/>
      <c r="R24" s="42"/>
      <c r="S24" s="42"/>
      <c r="T24" s="42"/>
      <c r="U24" s="42"/>
    </row>
    <row r="25" spans="1:21" ht="18" customHeight="1">
      <c r="A25" s="42"/>
      <c r="B25" s="23"/>
      <c r="C25" s="282" t="s">
        <v>409</v>
      </c>
      <c r="D25" s="282"/>
      <c r="E25" s="285" t="s">
        <v>403</v>
      </c>
      <c r="F25" s="169" t="s">
        <v>404</v>
      </c>
      <c r="G25" s="178">
        <v>478</v>
      </c>
      <c r="H25" s="178"/>
      <c r="I25" s="178">
        <v>171</v>
      </c>
      <c r="J25" s="167">
        <f>ROUND((G25+H25)*(1-$D$3)+I25*(1-$D$4),0)</f>
        <v>649</v>
      </c>
      <c r="K25" s="223">
        <f t="shared" ref="K25:K28" si="2">ROUND(J25*$D$5,0)</f>
        <v>0</v>
      </c>
      <c r="L25" s="46"/>
      <c r="M25" s="46"/>
      <c r="N25" s="42"/>
      <c r="O25" s="42"/>
      <c r="P25" s="42"/>
      <c r="Q25" s="42"/>
      <c r="R25" s="42"/>
      <c r="S25" s="42"/>
      <c r="T25" s="42"/>
      <c r="U25" s="42"/>
    </row>
    <row r="26" spans="1:21" ht="18" customHeight="1">
      <c r="A26" s="42"/>
      <c r="B26" s="23"/>
      <c r="C26" s="282" t="s">
        <v>410</v>
      </c>
      <c r="D26" s="282"/>
      <c r="E26" s="285" t="s">
        <v>403</v>
      </c>
      <c r="F26" s="169" t="s">
        <v>404</v>
      </c>
      <c r="G26" s="178">
        <v>489</v>
      </c>
      <c r="H26" s="178"/>
      <c r="I26" s="178">
        <v>171</v>
      </c>
      <c r="J26" s="167">
        <f>ROUND((G26+H26)*(1-$D$3)+I26*(1-$D$4),0)</f>
        <v>660</v>
      </c>
      <c r="K26" s="223">
        <f t="shared" si="2"/>
        <v>0</v>
      </c>
      <c r="L26" s="46"/>
      <c r="M26" s="46"/>
      <c r="N26" s="42"/>
      <c r="O26" s="42"/>
      <c r="P26" s="42"/>
      <c r="Q26" s="42"/>
      <c r="R26" s="42"/>
      <c r="S26" s="42"/>
      <c r="T26" s="42"/>
      <c r="U26" s="42"/>
    </row>
    <row r="27" spans="1:21" ht="18" customHeight="1">
      <c r="A27" s="42"/>
      <c r="B27" s="23"/>
      <c r="C27" s="282" t="s">
        <v>411</v>
      </c>
      <c r="D27" s="282"/>
      <c r="E27" s="285" t="s">
        <v>403</v>
      </c>
      <c r="F27" s="169" t="s">
        <v>404</v>
      </c>
      <c r="G27" s="178">
        <v>540</v>
      </c>
      <c r="H27" s="178"/>
      <c r="I27" s="178">
        <v>171</v>
      </c>
      <c r="J27" s="167">
        <f>ROUND((G27+H27)*(1-$D$3)+I27*(1-$D$4),0)</f>
        <v>711</v>
      </c>
      <c r="K27" s="223">
        <f t="shared" si="2"/>
        <v>0</v>
      </c>
      <c r="L27" s="46"/>
      <c r="M27" s="46"/>
      <c r="N27" s="42"/>
      <c r="O27" s="42"/>
      <c r="P27" s="42"/>
      <c r="Q27" s="42"/>
      <c r="R27" s="42"/>
      <c r="S27" s="42"/>
      <c r="T27" s="42"/>
      <c r="U27" s="42"/>
    </row>
    <row r="28" spans="1:21" ht="18" customHeight="1">
      <c r="A28" s="42"/>
      <c r="B28" s="23"/>
      <c r="C28" s="282" t="s">
        <v>412</v>
      </c>
      <c r="D28" s="282"/>
      <c r="E28" s="285" t="s">
        <v>403</v>
      </c>
      <c r="F28" s="169" t="s">
        <v>404</v>
      </c>
      <c r="G28" s="178">
        <v>547</v>
      </c>
      <c r="H28" s="178"/>
      <c r="I28" s="178">
        <v>171</v>
      </c>
      <c r="J28" s="167">
        <f>ROUND((G28+H28)*(1-$D$3)+I28*(1-$D$4),0)</f>
        <v>718</v>
      </c>
      <c r="K28" s="223">
        <f t="shared" si="2"/>
        <v>0</v>
      </c>
      <c r="L28" s="46"/>
      <c r="M28" s="46"/>
      <c r="N28" s="42"/>
      <c r="O28" s="42"/>
      <c r="P28" s="42"/>
      <c r="Q28" s="42"/>
      <c r="R28" s="42"/>
      <c r="S28" s="42"/>
      <c r="T28" s="42"/>
      <c r="U28" s="42"/>
    </row>
    <row r="29" spans="1:21" ht="18.75" customHeight="1">
      <c r="A29" s="42"/>
      <c r="B29" s="23"/>
      <c r="C29" s="7"/>
      <c r="D29" s="8"/>
      <c r="E29" s="8"/>
      <c r="F29" s="53"/>
      <c r="G29" s="87"/>
      <c r="H29" s="87"/>
      <c r="I29" s="87"/>
      <c r="J29" s="88"/>
      <c r="K29" s="35"/>
      <c r="L29" s="46"/>
      <c r="M29" s="46"/>
      <c r="N29" s="42"/>
      <c r="O29" s="42"/>
      <c r="P29" s="42"/>
      <c r="Q29" s="42"/>
      <c r="R29" s="42"/>
      <c r="S29" s="42"/>
      <c r="T29" s="42"/>
      <c r="U29" s="42"/>
    </row>
    <row r="30" spans="1:21" ht="18" customHeight="1">
      <c r="A30" s="42"/>
      <c r="B30" s="274" t="s">
        <v>286</v>
      </c>
      <c r="C30" s="275"/>
      <c r="D30" s="276"/>
      <c r="E30" s="277"/>
      <c r="F30" s="277"/>
      <c r="G30" s="278"/>
      <c r="H30" s="279"/>
      <c r="I30" s="279"/>
      <c r="J30" s="279"/>
      <c r="K30" s="284"/>
      <c r="L30" s="46"/>
      <c r="M30" s="46"/>
      <c r="N30" s="42"/>
      <c r="O30" s="42"/>
      <c r="P30" s="42"/>
      <c r="Q30" s="42"/>
      <c r="R30" s="42"/>
      <c r="S30" s="42"/>
      <c r="T30" s="42"/>
      <c r="U30" s="42"/>
    </row>
    <row r="31" spans="1:21" ht="18" customHeight="1">
      <c r="A31" s="42"/>
      <c r="B31" s="69"/>
      <c r="C31" s="58" t="s">
        <v>401</v>
      </c>
      <c r="D31" s="8"/>
      <c r="E31" s="8"/>
      <c r="F31" s="53"/>
      <c r="G31" s="87"/>
      <c r="H31" s="87"/>
      <c r="I31" s="87"/>
      <c r="J31" s="88"/>
      <c r="K31" s="35"/>
      <c r="L31" s="46"/>
      <c r="M31" s="46"/>
      <c r="N31" s="42"/>
      <c r="O31" s="42"/>
      <c r="P31" s="42"/>
      <c r="Q31" s="42"/>
      <c r="R31" s="42"/>
      <c r="S31" s="42"/>
      <c r="T31" s="42"/>
      <c r="U31" s="42"/>
    </row>
    <row r="32" spans="1:21" ht="18" customHeight="1">
      <c r="A32" s="42"/>
      <c r="B32" s="23"/>
      <c r="C32" s="282" t="s">
        <v>413</v>
      </c>
      <c r="D32" s="282"/>
      <c r="E32" s="285" t="s">
        <v>414</v>
      </c>
      <c r="F32" s="169" t="s">
        <v>404</v>
      </c>
      <c r="G32" s="178">
        <v>452</v>
      </c>
      <c r="H32" s="178"/>
      <c r="I32" s="178">
        <v>219</v>
      </c>
      <c r="J32" s="167">
        <f t="shared" ref="J32:J37" si="3">ROUND((G32+H32)*(1-$D$3)+I32*(1-$D$4),0)</f>
        <v>671</v>
      </c>
      <c r="K32" s="223">
        <f t="shared" ref="K32:K37" si="4">ROUND(J32*$D$5,0)</f>
        <v>0</v>
      </c>
      <c r="L32" s="46"/>
      <c r="M32" s="46"/>
      <c r="N32" s="42"/>
      <c r="O32" s="42"/>
      <c r="P32" s="42"/>
      <c r="Q32" s="42"/>
      <c r="R32" s="42"/>
      <c r="S32" s="42"/>
      <c r="T32" s="42"/>
      <c r="U32" s="42"/>
    </row>
    <row r="33" spans="1:21" ht="18" customHeight="1">
      <c r="A33" s="42"/>
      <c r="B33" s="23"/>
      <c r="C33" s="282" t="s">
        <v>415</v>
      </c>
      <c r="D33" s="282"/>
      <c r="E33" s="285" t="s">
        <v>414</v>
      </c>
      <c r="F33" s="169" t="s">
        <v>404</v>
      </c>
      <c r="G33" s="178">
        <v>473</v>
      </c>
      <c r="H33" s="178"/>
      <c r="I33" s="178">
        <v>219</v>
      </c>
      <c r="J33" s="167">
        <f t="shared" si="3"/>
        <v>692</v>
      </c>
      <c r="K33" s="223">
        <f t="shared" si="4"/>
        <v>0</v>
      </c>
      <c r="L33" s="46"/>
      <c r="M33" s="46"/>
      <c r="N33" s="42"/>
      <c r="O33" s="42"/>
      <c r="P33" s="42"/>
      <c r="Q33" s="42"/>
      <c r="R33" s="42"/>
      <c r="S33" s="42"/>
      <c r="T33" s="42"/>
      <c r="U33" s="42"/>
    </row>
    <row r="34" spans="1:21" ht="18" customHeight="1">
      <c r="A34" s="42"/>
      <c r="B34" s="23"/>
      <c r="C34" s="282" t="s">
        <v>416</v>
      </c>
      <c r="D34" s="282"/>
      <c r="E34" s="285" t="s">
        <v>414</v>
      </c>
      <c r="F34" s="169" t="s">
        <v>404</v>
      </c>
      <c r="G34" s="178">
        <v>591</v>
      </c>
      <c r="H34" s="178"/>
      <c r="I34" s="178">
        <v>219</v>
      </c>
      <c r="J34" s="167">
        <f t="shared" si="3"/>
        <v>810</v>
      </c>
      <c r="K34" s="223">
        <f t="shared" si="4"/>
        <v>0</v>
      </c>
      <c r="L34" s="46"/>
      <c r="M34" s="46"/>
      <c r="N34" s="42"/>
      <c r="O34" s="42"/>
      <c r="P34" s="42"/>
      <c r="Q34" s="42"/>
      <c r="R34" s="42"/>
      <c r="S34" s="42"/>
      <c r="T34" s="42"/>
      <c r="U34" s="42"/>
    </row>
    <row r="35" spans="1:21" ht="18" customHeight="1">
      <c r="A35" s="42"/>
      <c r="B35" s="23"/>
      <c r="C35" s="282" t="s">
        <v>417</v>
      </c>
      <c r="D35" s="282"/>
      <c r="E35" s="285" t="s">
        <v>414</v>
      </c>
      <c r="F35" s="169" t="s">
        <v>404</v>
      </c>
      <c r="G35" s="178">
        <v>616</v>
      </c>
      <c r="H35" s="178"/>
      <c r="I35" s="178">
        <v>219</v>
      </c>
      <c r="J35" s="167">
        <f t="shared" si="3"/>
        <v>835</v>
      </c>
      <c r="K35" s="223">
        <f t="shared" si="4"/>
        <v>0</v>
      </c>
      <c r="L35" s="46"/>
      <c r="M35" s="46"/>
      <c r="N35" s="42"/>
      <c r="O35" s="42"/>
      <c r="P35" s="42"/>
      <c r="Q35" s="42"/>
      <c r="R35" s="42"/>
      <c r="S35" s="42"/>
      <c r="T35" s="42"/>
      <c r="U35" s="42"/>
    </row>
    <row r="36" spans="1:21" ht="18" customHeight="1">
      <c r="A36" s="42"/>
      <c r="B36" s="23"/>
      <c r="C36" s="282" t="s">
        <v>418</v>
      </c>
      <c r="D36" s="282"/>
      <c r="E36" s="285" t="s">
        <v>414</v>
      </c>
      <c r="F36" s="169" t="s">
        <v>404</v>
      </c>
      <c r="G36" s="178">
        <v>643</v>
      </c>
      <c r="H36" s="178"/>
      <c r="I36" s="178">
        <v>219</v>
      </c>
      <c r="J36" s="167">
        <f t="shared" si="3"/>
        <v>862</v>
      </c>
      <c r="K36" s="223">
        <f t="shared" si="4"/>
        <v>0</v>
      </c>
      <c r="L36" s="46"/>
      <c r="M36" s="46"/>
      <c r="N36" s="42"/>
      <c r="O36" s="42"/>
      <c r="P36" s="42"/>
      <c r="Q36" s="42"/>
      <c r="R36" s="42"/>
      <c r="S36" s="42"/>
      <c r="T36" s="42"/>
      <c r="U36" s="42"/>
    </row>
    <row r="37" spans="1:21" ht="18" customHeight="1">
      <c r="A37" s="42"/>
      <c r="B37" s="23"/>
      <c r="C37" s="282" t="s">
        <v>419</v>
      </c>
      <c r="D37" s="282"/>
      <c r="E37" s="285" t="s">
        <v>414</v>
      </c>
      <c r="F37" s="169" t="s">
        <v>404</v>
      </c>
      <c r="G37" s="178">
        <v>667</v>
      </c>
      <c r="H37" s="178"/>
      <c r="I37" s="178">
        <v>219</v>
      </c>
      <c r="J37" s="167">
        <f t="shared" si="3"/>
        <v>886</v>
      </c>
      <c r="K37" s="223">
        <f t="shared" si="4"/>
        <v>0</v>
      </c>
      <c r="L37" s="46"/>
      <c r="M37" s="46"/>
      <c r="N37" s="42"/>
      <c r="O37" s="42"/>
      <c r="P37" s="42"/>
      <c r="Q37" s="42"/>
      <c r="R37" s="42"/>
      <c r="S37" s="42"/>
      <c r="T37" s="42"/>
      <c r="U37" s="42"/>
    </row>
    <row r="38" spans="1:21" ht="18" customHeight="1">
      <c r="A38" s="42"/>
      <c r="B38" s="23"/>
      <c r="C38" s="58" t="s">
        <v>408</v>
      </c>
      <c r="D38" s="8"/>
      <c r="E38" s="8"/>
      <c r="F38" s="53"/>
      <c r="G38" s="87"/>
      <c r="H38" s="87"/>
      <c r="I38" s="87"/>
      <c r="J38" s="88"/>
      <c r="K38" s="35"/>
      <c r="L38" s="46"/>
      <c r="M38" s="46"/>
      <c r="N38" s="42"/>
      <c r="O38" s="42"/>
      <c r="P38" s="42"/>
      <c r="Q38" s="42"/>
      <c r="R38" s="42"/>
      <c r="S38" s="42"/>
      <c r="T38" s="42"/>
      <c r="U38" s="42"/>
    </row>
    <row r="39" spans="1:21" ht="18" customHeight="1">
      <c r="A39" s="42"/>
      <c r="B39" s="23"/>
      <c r="C39" s="282" t="s">
        <v>420</v>
      </c>
      <c r="D39" s="282"/>
      <c r="E39" s="285" t="s">
        <v>414</v>
      </c>
      <c r="F39" s="169" t="s">
        <v>404</v>
      </c>
      <c r="G39" s="178">
        <v>566</v>
      </c>
      <c r="H39" s="178"/>
      <c r="I39" s="178">
        <v>219</v>
      </c>
      <c r="J39" s="167">
        <f t="shared" ref="J39:J44" si="5">ROUND((G39+H39)*(1-$D$3)+I39*(1-$D$4),0)</f>
        <v>785</v>
      </c>
      <c r="K39" s="223">
        <f t="shared" ref="K39:K44" si="6">ROUND(J39*$D$5,0)</f>
        <v>0</v>
      </c>
      <c r="L39" s="46"/>
      <c r="M39" s="46"/>
      <c r="N39" s="42"/>
      <c r="O39" s="42"/>
      <c r="P39" s="42"/>
      <c r="Q39" s="42"/>
      <c r="R39" s="42"/>
      <c r="S39" s="42"/>
      <c r="T39" s="42"/>
      <c r="U39" s="42"/>
    </row>
    <row r="40" spans="1:21" ht="18" customHeight="1">
      <c r="A40" s="42"/>
      <c r="B40" s="23"/>
      <c r="C40" s="282" t="s">
        <v>421</v>
      </c>
      <c r="D40" s="282"/>
      <c r="E40" s="285" t="s">
        <v>414</v>
      </c>
      <c r="F40" s="169" t="s">
        <v>404</v>
      </c>
      <c r="G40" s="178">
        <v>610</v>
      </c>
      <c r="H40" s="178"/>
      <c r="I40" s="178">
        <v>219</v>
      </c>
      <c r="J40" s="167">
        <f t="shared" si="5"/>
        <v>829</v>
      </c>
      <c r="K40" s="223">
        <f t="shared" si="6"/>
        <v>0</v>
      </c>
      <c r="L40" s="46"/>
      <c r="M40" s="46"/>
      <c r="N40" s="42"/>
      <c r="O40" s="42"/>
      <c r="P40" s="42"/>
      <c r="Q40" s="42"/>
      <c r="R40" s="42"/>
      <c r="S40" s="42"/>
      <c r="T40" s="42"/>
      <c r="U40" s="42"/>
    </row>
    <row r="41" spans="1:21" ht="18" customHeight="1">
      <c r="A41" s="42"/>
      <c r="B41" s="23"/>
      <c r="C41" s="282" t="s">
        <v>422</v>
      </c>
      <c r="D41" s="282"/>
      <c r="E41" s="285" t="s">
        <v>414</v>
      </c>
      <c r="F41" s="169" t="s">
        <v>404</v>
      </c>
      <c r="G41" s="178">
        <v>722</v>
      </c>
      <c r="H41" s="178"/>
      <c r="I41" s="178">
        <v>219</v>
      </c>
      <c r="J41" s="167">
        <f t="shared" si="5"/>
        <v>941</v>
      </c>
      <c r="K41" s="223">
        <f t="shared" si="6"/>
        <v>0</v>
      </c>
      <c r="L41" s="46"/>
      <c r="M41" s="46"/>
      <c r="N41" s="42"/>
      <c r="O41" s="42"/>
      <c r="P41" s="42"/>
      <c r="Q41" s="42"/>
      <c r="R41" s="42"/>
      <c r="S41" s="42"/>
      <c r="T41" s="42"/>
      <c r="U41" s="42"/>
    </row>
    <row r="42" spans="1:21" ht="18" customHeight="1">
      <c r="A42" s="42"/>
      <c r="B42" s="23"/>
      <c r="C42" s="282" t="s">
        <v>423</v>
      </c>
      <c r="D42" s="282"/>
      <c r="E42" s="285" t="s">
        <v>414</v>
      </c>
      <c r="F42" s="169" t="s">
        <v>404</v>
      </c>
      <c r="G42" s="178">
        <v>767</v>
      </c>
      <c r="H42" s="178"/>
      <c r="I42" s="178">
        <v>219</v>
      </c>
      <c r="J42" s="167">
        <f t="shared" si="5"/>
        <v>986</v>
      </c>
      <c r="K42" s="223">
        <f t="shared" si="6"/>
        <v>0</v>
      </c>
      <c r="L42" s="46"/>
      <c r="M42" s="46"/>
      <c r="N42" s="42"/>
      <c r="O42" s="42"/>
      <c r="P42" s="42"/>
      <c r="Q42" s="42"/>
      <c r="R42" s="42"/>
      <c r="S42" s="42"/>
      <c r="T42" s="42"/>
      <c r="U42" s="42"/>
    </row>
    <row r="43" spans="1:21" ht="18" customHeight="1">
      <c r="A43" s="42"/>
      <c r="B43" s="23"/>
      <c r="C43" s="282" t="s">
        <v>424</v>
      </c>
      <c r="D43" s="282"/>
      <c r="E43" s="285" t="s">
        <v>414</v>
      </c>
      <c r="F43" s="169" t="s">
        <v>404</v>
      </c>
      <c r="G43" s="178">
        <v>781</v>
      </c>
      <c r="H43" s="178"/>
      <c r="I43" s="178">
        <v>219</v>
      </c>
      <c r="J43" s="167">
        <f t="shared" si="5"/>
        <v>1000</v>
      </c>
      <c r="K43" s="223">
        <f t="shared" si="6"/>
        <v>0</v>
      </c>
      <c r="L43" s="46"/>
      <c r="M43" s="46"/>
      <c r="N43" s="42"/>
      <c r="O43" s="42"/>
      <c r="P43" s="42"/>
      <c r="Q43" s="42"/>
      <c r="R43" s="42"/>
      <c r="S43" s="42"/>
      <c r="T43" s="42"/>
      <c r="U43" s="42"/>
    </row>
    <row r="44" spans="1:21" ht="18" customHeight="1">
      <c r="A44" s="42"/>
      <c r="B44" s="23"/>
      <c r="C44" s="282" t="s">
        <v>425</v>
      </c>
      <c r="D44" s="282"/>
      <c r="E44" s="285" t="s">
        <v>414</v>
      </c>
      <c r="F44" s="169" t="s">
        <v>404</v>
      </c>
      <c r="G44" s="178">
        <v>795</v>
      </c>
      <c r="H44" s="178"/>
      <c r="I44" s="178">
        <v>219</v>
      </c>
      <c r="J44" s="167">
        <f t="shared" si="5"/>
        <v>1014</v>
      </c>
      <c r="K44" s="223">
        <f t="shared" si="6"/>
        <v>0</v>
      </c>
      <c r="L44" s="46"/>
      <c r="M44" s="46"/>
      <c r="N44" s="42"/>
      <c r="O44" s="42"/>
      <c r="P44" s="42"/>
      <c r="Q44" s="42"/>
      <c r="R44" s="42"/>
      <c r="S44" s="42"/>
      <c r="T44" s="42"/>
      <c r="U44" s="42"/>
    </row>
    <row r="45" spans="1:21" ht="18" customHeight="1">
      <c r="A45" s="42"/>
      <c r="B45" s="23"/>
      <c r="C45" s="7"/>
      <c r="D45" s="8"/>
      <c r="E45" s="8"/>
      <c r="F45" s="53"/>
      <c r="G45" s="87"/>
      <c r="H45" s="87"/>
      <c r="I45" s="87"/>
      <c r="J45" s="88"/>
      <c r="K45" s="35"/>
      <c r="L45" s="46"/>
      <c r="M45" s="46"/>
      <c r="N45" s="42"/>
      <c r="O45" s="42"/>
      <c r="P45" s="42"/>
      <c r="Q45" s="42"/>
      <c r="R45" s="42"/>
      <c r="S45" s="42"/>
      <c r="T45" s="42"/>
      <c r="U45" s="42"/>
    </row>
    <row r="46" spans="1:21" ht="18" customHeight="1">
      <c r="A46" s="42"/>
      <c r="B46" s="274" t="s">
        <v>297</v>
      </c>
      <c r="C46" s="275"/>
      <c r="D46" s="276"/>
      <c r="E46" s="277"/>
      <c r="F46" s="277"/>
      <c r="G46" s="278"/>
      <c r="H46" s="279"/>
      <c r="I46" s="279"/>
      <c r="J46" s="279"/>
      <c r="K46" s="284"/>
      <c r="L46" s="46"/>
      <c r="M46" s="46"/>
      <c r="N46" s="42"/>
      <c r="O46" s="42"/>
      <c r="P46" s="42"/>
      <c r="Q46" s="42"/>
      <c r="R46" s="42"/>
      <c r="S46" s="42"/>
      <c r="T46" s="42"/>
      <c r="U46" s="42"/>
    </row>
    <row r="47" spans="1:21" ht="18" customHeight="1">
      <c r="A47" s="42"/>
      <c r="B47" s="69"/>
      <c r="C47" s="58" t="s">
        <v>401</v>
      </c>
      <c r="D47" s="8"/>
      <c r="E47" s="8"/>
      <c r="F47" s="53"/>
      <c r="G47" s="87"/>
      <c r="H47" s="87"/>
      <c r="I47" s="87"/>
      <c r="J47" s="88"/>
      <c r="K47" s="35"/>
      <c r="L47" s="46"/>
      <c r="M47" s="46"/>
      <c r="N47" s="42"/>
      <c r="O47" s="42"/>
      <c r="P47" s="42"/>
      <c r="Q47" s="42"/>
      <c r="R47" s="42"/>
      <c r="S47" s="42"/>
      <c r="T47" s="42"/>
      <c r="U47" s="42"/>
    </row>
    <row r="48" spans="1:21" ht="18" customHeight="1">
      <c r="A48" s="42"/>
      <c r="B48" s="23"/>
      <c r="C48" s="282" t="s">
        <v>426</v>
      </c>
      <c r="D48" s="282"/>
      <c r="E48" s="285"/>
      <c r="F48" s="169" t="s">
        <v>395</v>
      </c>
      <c r="G48" s="178">
        <v>248</v>
      </c>
      <c r="H48" s="178"/>
      <c r="I48" s="178"/>
      <c r="J48" s="167">
        <f t="shared" ref="J48:J56" si="7">ROUND((G48+H48)*(1-$D$3)+I48*(1-$D$4),0)</f>
        <v>248</v>
      </c>
      <c r="K48" s="223">
        <f t="shared" ref="K48:K56" si="8">ROUND(J48*$D$5,0)</f>
        <v>0</v>
      </c>
      <c r="L48" s="46"/>
      <c r="M48" s="46"/>
      <c r="N48" s="42"/>
      <c r="O48" s="42"/>
      <c r="P48" s="42"/>
      <c r="Q48" s="42"/>
      <c r="R48" s="42"/>
      <c r="S48" s="42"/>
      <c r="T48" s="42"/>
      <c r="U48" s="42"/>
    </row>
    <row r="49" spans="1:21" ht="18" customHeight="1">
      <c r="A49" s="42"/>
      <c r="B49" s="23"/>
      <c r="C49" s="282" t="s">
        <v>427</v>
      </c>
      <c r="D49" s="282"/>
      <c r="E49" s="285"/>
      <c r="F49" s="169" t="s">
        <v>395</v>
      </c>
      <c r="G49" s="178">
        <v>276</v>
      </c>
      <c r="H49" s="178"/>
      <c r="I49" s="178"/>
      <c r="J49" s="167">
        <f t="shared" si="7"/>
        <v>276</v>
      </c>
      <c r="K49" s="223">
        <f t="shared" si="8"/>
        <v>0</v>
      </c>
      <c r="L49" s="46"/>
      <c r="M49" s="46"/>
      <c r="N49" s="42"/>
      <c r="O49" s="42"/>
      <c r="P49" s="42"/>
      <c r="Q49" s="42"/>
      <c r="R49" s="42"/>
      <c r="S49" s="42"/>
      <c r="T49" s="42"/>
      <c r="U49" s="42"/>
    </row>
    <row r="50" spans="1:21" ht="18" customHeight="1">
      <c r="A50" s="42"/>
      <c r="B50" s="23"/>
      <c r="C50" s="282" t="s">
        <v>428</v>
      </c>
      <c r="D50" s="282"/>
      <c r="E50" s="285"/>
      <c r="F50" s="169" t="s">
        <v>395</v>
      </c>
      <c r="G50" s="178">
        <v>294</v>
      </c>
      <c r="H50" s="178"/>
      <c r="I50" s="178"/>
      <c r="J50" s="167">
        <f t="shared" si="7"/>
        <v>294</v>
      </c>
      <c r="K50" s="223">
        <f t="shared" si="8"/>
        <v>0</v>
      </c>
      <c r="L50" s="46"/>
      <c r="M50" s="46"/>
      <c r="N50" s="42"/>
      <c r="O50" s="42"/>
      <c r="P50" s="42"/>
      <c r="Q50" s="42"/>
      <c r="R50" s="42"/>
      <c r="S50" s="42"/>
      <c r="T50" s="42"/>
      <c r="U50" s="42"/>
    </row>
    <row r="51" spans="1:21" ht="18" customHeight="1">
      <c r="A51" s="42"/>
      <c r="B51" s="23"/>
      <c r="C51" s="282" t="s">
        <v>429</v>
      </c>
      <c r="D51" s="282"/>
      <c r="E51" s="285"/>
      <c r="F51" s="169" t="s">
        <v>395</v>
      </c>
      <c r="G51" s="178">
        <v>301</v>
      </c>
      <c r="H51" s="178"/>
      <c r="I51" s="178"/>
      <c r="J51" s="167">
        <f t="shared" si="7"/>
        <v>301</v>
      </c>
      <c r="K51" s="223">
        <f t="shared" si="8"/>
        <v>0</v>
      </c>
      <c r="L51" s="46"/>
      <c r="M51" s="46"/>
      <c r="N51" s="42"/>
      <c r="O51" s="42"/>
      <c r="P51" s="42"/>
      <c r="Q51" s="42"/>
      <c r="R51" s="42"/>
      <c r="S51" s="42"/>
      <c r="T51" s="42"/>
      <c r="U51" s="42"/>
    </row>
    <row r="52" spans="1:21" ht="18" customHeight="1">
      <c r="A52" s="42"/>
      <c r="B52" s="23"/>
      <c r="C52" s="282" t="s">
        <v>430</v>
      </c>
      <c r="D52" s="282"/>
      <c r="E52" s="285"/>
      <c r="F52" s="169" t="s">
        <v>395</v>
      </c>
      <c r="G52" s="178">
        <v>337</v>
      </c>
      <c r="H52" s="178"/>
      <c r="I52" s="178"/>
      <c r="J52" s="167">
        <f t="shared" si="7"/>
        <v>337</v>
      </c>
      <c r="K52" s="223">
        <f t="shared" si="8"/>
        <v>0</v>
      </c>
      <c r="L52" s="46"/>
      <c r="M52" s="46"/>
      <c r="N52" s="42"/>
      <c r="O52" s="42"/>
      <c r="P52" s="42"/>
      <c r="Q52" s="42"/>
      <c r="R52" s="42"/>
      <c r="S52" s="42"/>
      <c r="T52" s="42"/>
      <c r="U52" s="42"/>
    </row>
    <row r="53" spans="1:21" ht="18" customHeight="1">
      <c r="A53" s="42"/>
      <c r="B53" s="23"/>
      <c r="C53" s="282" t="s">
        <v>431</v>
      </c>
      <c r="D53" s="282"/>
      <c r="E53" s="285"/>
      <c r="F53" s="169" t="s">
        <v>395</v>
      </c>
      <c r="G53" s="178">
        <v>492</v>
      </c>
      <c r="H53" s="178"/>
      <c r="I53" s="178"/>
      <c r="J53" s="167">
        <f t="shared" si="7"/>
        <v>492</v>
      </c>
      <c r="K53" s="223">
        <f t="shared" si="8"/>
        <v>0</v>
      </c>
      <c r="L53" s="46"/>
      <c r="M53" s="46"/>
      <c r="N53" s="42"/>
      <c r="O53" s="42"/>
      <c r="P53" s="42"/>
      <c r="Q53" s="42"/>
      <c r="R53" s="42"/>
      <c r="S53" s="42"/>
      <c r="T53" s="42"/>
      <c r="U53" s="42"/>
    </row>
    <row r="54" spans="1:21" ht="18" customHeight="1">
      <c r="A54" s="42"/>
      <c r="B54" s="23"/>
      <c r="C54" s="282" t="s">
        <v>432</v>
      </c>
      <c r="D54" s="282"/>
      <c r="E54" s="285"/>
      <c r="F54" s="169" t="s">
        <v>395</v>
      </c>
      <c r="G54" s="178">
        <v>511</v>
      </c>
      <c r="H54" s="178"/>
      <c r="I54" s="178"/>
      <c r="J54" s="167">
        <f t="shared" si="7"/>
        <v>511</v>
      </c>
      <c r="K54" s="223">
        <f t="shared" si="8"/>
        <v>0</v>
      </c>
      <c r="L54" s="46"/>
      <c r="M54" s="46"/>
      <c r="N54" s="42"/>
      <c r="O54" s="42"/>
      <c r="P54" s="42"/>
      <c r="Q54" s="42"/>
      <c r="R54" s="42"/>
      <c r="S54" s="42"/>
      <c r="T54" s="42"/>
      <c r="U54" s="42"/>
    </row>
    <row r="55" spans="1:21" ht="18" customHeight="1">
      <c r="A55" s="42"/>
      <c r="B55" s="23"/>
      <c r="C55" s="282" t="s">
        <v>433</v>
      </c>
      <c r="D55" s="282"/>
      <c r="E55" s="285"/>
      <c r="F55" s="169" t="s">
        <v>395</v>
      </c>
      <c r="G55" s="178">
        <v>571</v>
      </c>
      <c r="H55" s="178"/>
      <c r="I55" s="178"/>
      <c r="J55" s="167">
        <f t="shared" si="7"/>
        <v>571</v>
      </c>
      <c r="K55" s="223">
        <f t="shared" si="8"/>
        <v>0</v>
      </c>
      <c r="L55" s="46"/>
      <c r="M55" s="46"/>
      <c r="N55" s="42"/>
      <c r="O55" s="42"/>
      <c r="P55" s="42"/>
      <c r="Q55" s="42"/>
      <c r="R55" s="42"/>
      <c r="S55" s="42"/>
      <c r="T55" s="42"/>
      <c r="U55" s="42"/>
    </row>
    <row r="56" spans="1:21" ht="18" customHeight="1">
      <c r="A56" s="42"/>
      <c r="B56" s="23"/>
      <c r="C56" s="282" t="s">
        <v>434</v>
      </c>
      <c r="D56" s="282"/>
      <c r="E56" s="285"/>
      <c r="F56" s="169" t="s">
        <v>395</v>
      </c>
      <c r="G56" s="178">
        <v>612</v>
      </c>
      <c r="H56" s="178"/>
      <c r="I56" s="178"/>
      <c r="J56" s="167">
        <f t="shared" si="7"/>
        <v>612</v>
      </c>
      <c r="K56" s="223">
        <f t="shared" si="8"/>
        <v>0</v>
      </c>
      <c r="L56" s="46"/>
      <c r="M56" s="46"/>
      <c r="N56" s="42"/>
      <c r="O56" s="42"/>
      <c r="P56" s="42"/>
      <c r="Q56" s="42"/>
      <c r="R56" s="42"/>
      <c r="S56" s="42"/>
      <c r="T56" s="42"/>
      <c r="U56" s="42"/>
    </row>
    <row r="57" spans="1:21" ht="18" customHeight="1">
      <c r="A57" s="42"/>
      <c r="B57" s="23"/>
      <c r="C57" s="58" t="s">
        <v>408</v>
      </c>
      <c r="D57" s="8"/>
      <c r="E57" s="8"/>
      <c r="F57" s="53"/>
      <c r="G57" s="87"/>
      <c r="H57" s="87"/>
      <c r="I57" s="87"/>
      <c r="J57" s="88"/>
      <c r="K57" s="35"/>
      <c r="L57" s="46"/>
      <c r="M57" s="46"/>
      <c r="N57" s="42"/>
      <c r="O57" s="42"/>
      <c r="P57" s="42"/>
      <c r="Q57" s="42"/>
      <c r="R57" s="42"/>
      <c r="S57" s="42"/>
      <c r="T57" s="42"/>
      <c r="U57" s="42"/>
    </row>
    <row r="58" spans="1:21" ht="18" customHeight="1">
      <c r="A58" s="42"/>
      <c r="B58" s="23"/>
      <c r="C58" s="282" t="s">
        <v>786</v>
      </c>
      <c r="D58" s="282"/>
      <c r="E58" s="285"/>
      <c r="F58" s="169" t="s">
        <v>395</v>
      </c>
      <c r="G58" s="178">
        <v>280</v>
      </c>
      <c r="H58" s="178"/>
      <c r="I58" s="178"/>
      <c r="J58" s="167">
        <f t="shared" ref="J58:J66" si="9">ROUND((G58+H58)*(1-$D$3)+I58*(1-$D$4),0)</f>
        <v>280</v>
      </c>
      <c r="K58" s="223">
        <f t="shared" ref="K58:K66" si="10">ROUND(J58*$D$5,0)</f>
        <v>0</v>
      </c>
      <c r="L58" s="46"/>
      <c r="M58" s="46"/>
      <c r="N58" s="42"/>
      <c r="O58" s="42"/>
      <c r="P58" s="42"/>
      <c r="Q58" s="42"/>
      <c r="R58" s="42"/>
      <c r="S58" s="42"/>
      <c r="T58" s="42"/>
      <c r="U58" s="42"/>
    </row>
    <row r="59" spans="1:21" ht="18" customHeight="1">
      <c r="A59" s="42"/>
      <c r="B59" s="23"/>
      <c r="C59" s="282" t="s">
        <v>789</v>
      </c>
      <c r="D59" s="282"/>
      <c r="E59" s="285"/>
      <c r="F59" s="169" t="s">
        <v>395</v>
      </c>
      <c r="G59" s="178">
        <v>315</v>
      </c>
      <c r="H59" s="178"/>
      <c r="I59" s="178"/>
      <c r="J59" s="167">
        <f t="shared" si="9"/>
        <v>315</v>
      </c>
      <c r="K59" s="223">
        <f t="shared" si="10"/>
        <v>0</v>
      </c>
      <c r="L59" s="46"/>
      <c r="M59" s="46"/>
      <c r="N59" s="42"/>
      <c r="O59" s="42"/>
      <c r="P59" s="42"/>
      <c r="Q59" s="42"/>
      <c r="R59" s="42"/>
      <c r="S59" s="42"/>
      <c r="T59" s="42"/>
      <c r="U59" s="42"/>
    </row>
    <row r="60" spans="1:21" ht="18" customHeight="1">
      <c r="A60" s="42"/>
      <c r="B60" s="23"/>
      <c r="C60" s="282" t="s">
        <v>787</v>
      </c>
      <c r="D60" s="282"/>
      <c r="E60" s="285"/>
      <c r="F60" s="169" t="s">
        <v>395</v>
      </c>
      <c r="G60" s="178">
        <v>341</v>
      </c>
      <c r="H60" s="178"/>
      <c r="I60" s="178"/>
      <c r="J60" s="167">
        <f t="shared" si="9"/>
        <v>341</v>
      </c>
      <c r="K60" s="223">
        <f t="shared" si="10"/>
        <v>0</v>
      </c>
      <c r="L60" s="46"/>
      <c r="M60" s="46"/>
      <c r="N60" s="42"/>
      <c r="O60" s="42"/>
      <c r="P60" s="42"/>
      <c r="Q60" s="42"/>
      <c r="R60" s="42"/>
      <c r="S60" s="42"/>
      <c r="T60" s="42"/>
      <c r="U60" s="42"/>
    </row>
    <row r="61" spans="1:21" ht="18" customHeight="1">
      <c r="A61" s="42"/>
      <c r="B61" s="23"/>
      <c r="C61" s="282" t="s">
        <v>788</v>
      </c>
      <c r="D61" s="282"/>
      <c r="E61" s="285"/>
      <c r="F61" s="169" t="s">
        <v>395</v>
      </c>
      <c r="G61" s="178">
        <v>344</v>
      </c>
      <c r="H61" s="178"/>
      <c r="I61" s="178"/>
      <c r="J61" s="167">
        <f t="shared" si="9"/>
        <v>344</v>
      </c>
      <c r="K61" s="223">
        <f t="shared" si="10"/>
        <v>0</v>
      </c>
      <c r="L61" s="46"/>
      <c r="M61" s="46"/>
      <c r="N61" s="42"/>
      <c r="O61" s="42"/>
      <c r="P61" s="42"/>
      <c r="Q61" s="42"/>
      <c r="R61" s="42"/>
      <c r="S61" s="42"/>
      <c r="T61" s="42"/>
      <c r="U61" s="42"/>
    </row>
    <row r="62" spans="1:21" ht="18" customHeight="1">
      <c r="A62" s="42"/>
      <c r="B62" s="23"/>
      <c r="C62" s="282" t="s">
        <v>790</v>
      </c>
      <c r="D62" s="282"/>
      <c r="E62" s="285"/>
      <c r="F62" s="169" t="s">
        <v>395</v>
      </c>
      <c r="G62" s="178">
        <v>383</v>
      </c>
      <c r="H62" s="178"/>
      <c r="I62" s="178"/>
      <c r="J62" s="167">
        <f t="shared" si="9"/>
        <v>383</v>
      </c>
      <c r="K62" s="223">
        <f t="shared" si="10"/>
        <v>0</v>
      </c>
      <c r="L62" s="46"/>
      <c r="M62" s="46"/>
      <c r="N62" s="42"/>
      <c r="O62" s="42"/>
      <c r="P62" s="42"/>
      <c r="Q62" s="42"/>
      <c r="R62" s="42"/>
      <c r="S62" s="42"/>
      <c r="T62" s="42"/>
      <c r="U62" s="42"/>
    </row>
    <row r="63" spans="1:21" ht="18" customHeight="1">
      <c r="A63" s="42"/>
      <c r="B63" s="23"/>
      <c r="C63" s="282" t="s">
        <v>791</v>
      </c>
      <c r="D63" s="282"/>
      <c r="E63" s="285"/>
      <c r="F63" s="169" t="s">
        <v>395</v>
      </c>
      <c r="G63" s="178">
        <v>557</v>
      </c>
      <c r="H63" s="178"/>
      <c r="I63" s="178"/>
      <c r="J63" s="167">
        <f t="shared" si="9"/>
        <v>557</v>
      </c>
      <c r="K63" s="223">
        <f t="shared" si="10"/>
        <v>0</v>
      </c>
      <c r="L63" s="46"/>
      <c r="M63" s="46"/>
      <c r="N63" s="42"/>
      <c r="O63" s="42"/>
      <c r="P63" s="42"/>
      <c r="Q63" s="42"/>
      <c r="R63" s="42"/>
      <c r="S63" s="42"/>
      <c r="T63" s="42"/>
      <c r="U63" s="42"/>
    </row>
    <row r="64" spans="1:21" ht="18" customHeight="1">
      <c r="A64" s="42"/>
      <c r="B64" s="23"/>
      <c r="C64" s="282" t="s">
        <v>792</v>
      </c>
      <c r="D64" s="282"/>
      <c r="E64" s="285"/>
      <c r="F64" s="169" t="s">
        <v>395</v>
      </c>
      <c r="G64" s="178">
        <v>593</v>
      </c>
      <c r="H64" s="178"/>
      <c r="I64" s="178"/>
      <c r="J64" s="167">
        <f t="shared" si="9"/>
        <v>593</v>
      </c>
      <c r="K64" s="223">
        <f t="shared" si="10"/>
        <v>0</v>
      </c>
      <c r="L64" s="46"/>
      <c r="M64" s="46"/>
      <c r="N64" s="42"/>
      <c r="O64" s="42"/>
      <c r="P64" s="42"/>
      <c r="Q64" s="42"/>
      <c r="R64" s="42"/>
      <c r="S64" s="42"/>
      <c r="T64" s="42"/>
      <c r="U64" s="42"/>
    </row>
    <row r="65" spans="1:21" ht="18" customHeight="1">
      <c r="A65" s="42"/>
      <c r="B65" s="23"/>
      <c r="C65" s="282" t="s">
        <v>793</v>
      </c>
      <c r="D65" s="282"/>
      <c r="E65" s="285"/>
      <c r="F65" s="169" t="s">
        <v>395</v>
      </c>
      <c r="G65" s="178">
        <v>660</v>
      </c>
      <c r="H65" s="178"/>
      <c r="I65" s="178"/>
      <c r="J65" s="167">
        <f t="shared" si="9"/>
        <v>660</v>
      </c>
      <c r="K65" s="223">
        <f t="shared" si="10"/>
        <v>0</v>
      </c>
      <c r="L65" s="46"/>
      <c r="M65" s="46"/>
      <c r="N65" s="42"/>
      <c r="O65" s="42"/>
      <c r="P65" s="42"/>
      <c r="Q65" s="42"/>
      <c r="R65" s="42"/>
      <c r="S65" s="42"/>
      <c r="T65" s="42"/>
      <c r="U65" s="42"/>
    </row>
    <row r="66" spans="1:21" ht="18" customHeight="1">
      <c r="A66" s="42"/>
      <c r="B66" s="23"/>
      <c r="C66" s="282" t="s">
        <v>794</v>
      </c>
      <c r="D66" s="282"/>
      <c r="E66" s="285"/>
      <c r="F66" s="169" t="s">
        <v>395</v>
      </c>
      <c r="G66" s="178">
        <v>709</v>
      </c>
      <c r="H66" s="178"/>
      <c r="I66" s="178"/>
      <c r="J66" s="167">
        <f t="shared" si="9"/>
        <v>709</v>
      </c>
      <c r="K66" s="223">
        <f t="shared" si="10"/>
        <v>0</v>
      </c>
      <c r="L66" s="46"/>
      <c r="M66" s="46"/>
      <c r="N66" s="42"/>
      <c r="O66" s="42"/>
      <c r="P66" s="42"/>
      <c r="Q66" s="42"/>
      <c r="R66" s="42"/>
      <c r="S66" s="42"/>
      <c r="T66" s="42"/>
      <c r="U66" s="42"/>
    </row>
    <row r="67" spans="1:21" ht="18" customHeight="1">
      <c r="A67" s="42"/>
      <c r="B67" s="23"/>
      <c r="C67" s="7"/>
      <c r="D67" s="8"/>
      <c r="E67" s="8"/>
      <c r="F67" s="53"/>
      <c r="G67" s="87"/>
      <c r="H67" s="87"/>
      <c r="I67" s="87"/>
      <c r="J67" s="88"/>
      <c r="K67" s="35"/>
      <c r="L67" s="46"/>
      <c r="M67" s="46"/>
      <c r="N67" s="42"/>
      <c r="O67" s="42"/>
      <c r="P67" s="42"/>
      <c r="Q67" s="42"/>
      <c r="R67" s="42"/>
      <c r="S67" s="42"/>
      <c r="T67" s="42"/>
      <c r="U67" s="42"/>
    </row>
    <row r="68" spans="1:21" ht="18" customHeight="1">
      <c r="A68" s="42"/>
      <c r="B68" s="274" t="s">
        <v>305</v>
      </c>
      <c r="C68" s="275"/>
      <c r="D68" s="276"/>
      <c r="E68" s="277"/>
      <c r="F68" s="277"/>
      <c r="G68" s="278"/>
      <c r="H68" s="279"/>
      <c r="I68" s="279"/>
      <c r="J68" s="279"/>
      <c r="K68" s="284"/>
      <c r="L68" s="46"/>
      <c r="M68" s="46"/>
      <c r="N68" s="42"/>
      <c r="O68" s="42"/>
      <c r="P68" s="42"/>
      <c r="Q68" s="42"/>
      <c r="R68" s="42"/>
      <c r="S68" s="42"/>
      <c r="T68" s="42"/>
      <c r="U68" s="42"/>
    </row>
    <row r="69" spans="1:21" ht="18" customHeight="1">
      <c r="A69" s="42"/>
      <c r="B69" s="69"/>
      <c r="C69" s="7"/>
      <c r="D69" s="8"/>
      <c r="E69" s="8"/>
      <c r="F69" s="53"/>
      <c r="G69" s="87"/>
      <c r="H69" s="87"/>
      <c r="I69" s="87"/>
      <c r="J69" s="88"/>
      <c r="K69" s="35"/>
      <c r="L69" s="46"/>
      <c r="M69" s="46"/>
      <c r="N69" s="42"/>
      <c r="O69" s="42"/>
      <c r="P69" s="42"/>
      <c r="Q69" s="42"/>
      <c r="R69" s="42"/>
      <c r="S69" s="42"/>
      <c r="T69" s="42"/>
      <c r="U69" s="42"/>
    </row>
    <row r="70" spans="1:21" ht="18" customHeight="1">
      <c r="A70" s="42"/>
      <c r="B70" s="23"/>
      <c r="C70" s="282" t="s">
        <v>435</v>
      </c>
      <c r="D70" s="282"/>
      <c r="E70" s="285"/>
      <c r="F70" s="169" t="s">
        <v>395</v>
      </c>
      <c r="G70" s="178">
        <v>702</v>
      </c>
      <c r="H70" s="178"/>
      <c r="I70" s="178"/>
      <c r="J70" s="167">
        <f t="shared" ref="J70:J76" si="11">ROUND((G70+H70)*(1-$D$3)+I70*(1-$D$4),0)</f>
        <v>702</v>
      </c>
      <c r="K70" s="223">
        <f t="shared" ref="K70:K76" si="12">ROUND(J70*$D$5,0)</f>
        <v>0</v>
      </c>
      <c r="L70" s="46"/>
      <c r="M70" s="46"/>
      <c r="N70" s="42"/>
      <c r="O70" s="42"/>
      <c r="P70" s="42"/>
      <c r="Q70" s="42"/>
      <c r="R70" s="42"/>
      <c r="S70" s="42"/>
      <c r="T70" s="42"/>
      <c r="U70" s="42"/>
    </row>
    <row r="71" spans="1:21" ht="18" customHeight="1">
      <c r="A71" s="42"/>
      <c r="B71" s="23"/>
      <c r="C71" s="282" t="s">
        <v>436</v>
      </c>
      <c r="D71" s="282"/>
      <c r="E71" s="285"/>
      <c r="F71" s="169" t="s">
        <v>395</v>
      </c>
      <c r="G71" s="178">
        <v>771</v>
      </c>
      <c r="H71" s="178"/>
      <c r="I71" s="178"/>
      <c r="J71" s="167">
        <f t="shared" si="11"/>
        <v>771</v>
      </c>
      <c r="K71" s="223">
        <f t="shared" si="12"/>
        <v>0</v>
      </c>
      <c r="L71" s="46"/>
      <c r="M71" s="46"/>
      <c r="N71" s="42"/>
      <c r="O71" s="42"/>
      <c r="P71" s="42"/>
      <c r="Q71" s="42"/>
      <c r="R71" s="42"/>
      <c r="S71" s="42"/>
      <c r="T71" s="42"/>
      <c r="U71" s="42"/>
    </row>
    <row r="72" spans="1:21" ht="18" customHeight="1">
      <c r="A72" s="42"/>
      <c r="B72" s="23"/>
      <c r="C72" s="282" t="s">
        <v>437</v>
      </c>
      <c r="D72" s="282"/>
      <c r="E72" s="285"/>
      <c r="F72" s="169" t="s">
        <v>395</v>
      </c>
      <c r="G72" s="178">
        <v>810</v>
      </c>
      <c r="H72" s="178"/>
      <c r="I72" s="178"/>
      <c r="J72" s="167">
        <f t="shared" si="11"/>
        <v>810</v>
      </c>
      <c r="K72" s="223">
        <f t="shared" si="12"/>
        <v>0</v>
      </c>
      <c r="L72" s="46"/>
      <c r="M72" s="46"/>
      <c r="N72" s="42"/>
      <c r="O72" s="42"/>
      <c r="P72" s="42"/>
      <c r="Q72" s="42"/>
      <c r="R72" s="42"/>
      <c r="S72" s="42"/>
      <c r="T72" s="42"/>
      <c r="U72" s="42"/>
    </row>
    <row r="73" spans="1:21" ht="18" customHeight="1">
      <c r="A73" s="42"/>
      <c r="B73" s="23"/>
      <c r="C73" s="282" t="s">
        <v>438</v>
      </c>
      <c r="D73" s="282"/>
      <c r="E73" s="285"/>
      <c r="F73" s="169" t="s">
        <v>395</v>
      </c>
      <c r="G73" s="178">
        <v>863</v>
      </c>
      <c r="H73" s="178"/>
      <c r="I73" s="178"/>
      <c r="J73" s="167">
        <f t="shared" si="11"/>
        <v>863</v>
      </c>
      <c r="K73" s="223">
        <f t="shared" si="12"/>
        <v>0</v>
      </c>
      <c r="L73" s="46"/>
      <c r="M73" s="46"/>
      <c r="N73" s="42"/>
      <c r="O73" s="42"/>
      <c r="P73" s="42"/>
      <c r="Q73" s="42"/>
      <c r="R73" s="42"/>
      <c r="S73" s="42"/>
      <c r="T73" s="42"/>
      <c r="U73" s="42"/>
    </row>
    <row r="74" spans="1:21" ht="18" customHeight="1">
      <c r="A74" s="42"/>
      <c r="B74" s="23"/>
      <c r="C74" s="282" t="s">
        <v>439</v>
      </c>
      <c r="D74" s="282"/>
      <c r="E74" s="285"/>
      <c r="F74" s="169" t="s">
        <v>395</v>
      </c>
      <c r="G74" s="178">
        <v>1006</v>
      </c>
      <c r="H74" s="178"/>
      <c r="I74" s="178"/>
      <c r="J74" s="167">
        <f t="shared" si="11"/>
        <v>1006</v>
      </c>
      <c r="K74" s="223">
        <f t="shared" si="12"/>
        <v>0</v>
      </c>
      <c r="L74" s="46"/>
      <c r="M74" s="46"/>
      <c r="N74" s="42"/>
      <c r="O74" s="42"/>
      <c r="P74" s="42"/>
      <c r="Q74" s="42"/>
      <c r="R74" s="42"/>
      <c r="S74" s="42"/>
      <c r="T74" s="42"/>
      <c r="U74" s="42"/>
    </row>
    <row r="75" spans="1:21" ht="18" customHeight="1">
      <c r="A75" s="42"/>
      <c r="B75" s="23"/>
      <c r="C75" s="282" t="s">
        <v>440</v>
      </c>
      <c r="D75" s="282"/>
      <c r="E75" s="285"/>
      <c r="F75" s="169" t="s">
        <v>395</v>
      </c>
      <c r="G75" s="178">
        <v>1072</v>
      </c>
      <c r="H75" s="178"/>
      <c r="I75" s="178"/>
      <c r="J75" s="167">
        <f t="shared" si="11"/>
        <v>1072</v>
      </c>
      <c r="K75" s="223">
        <f t="shared" si="12"/>
        <v>0</v>
      </c>
      <c r="L75" s="46"/>
      <c r="M75" s="46"/>
      <c r="N75" s="42"/>
      <c r="O75" s="42"/>
      <c r="P75" s="42"/>
      <c r="Q75" s="42"/>
      <c r="R75" s="42"/>
      <c r="S75" s="42"/>
      <c r="T75" s="42"/>
      <c r="U75" s="42"/>
    </row>
    <row r="76" spans="1:21" ht="18" customHeight="1">
      <c r="A76" s="42"/>
      <c r="B76" s="23"/>
      <c r="C76" s="282" t="s">
        <v>441</v>
      </c>
      <c r="D76" s="282"/>
      <c r="E76" s="285"/>
      <c r="F76" s="169" t="s">
        <v>395</v>
      </c>
      <c r="G76" s="178">
        <v>1134</v>
      </c>
      <c r="H76" s="178"/>
      <c r="I76" s="178"/>
      <c r="J76" s="167">
        <f t="shared" si="11"/>
        <v>1134</v>
      </c>
      <c r="K76" s="223">
        <f t="shared" si="12"/>
        <v>0</v>
      </c>
      <c r="L76" s="46"/>
      <c r="M76" s="46"/>
      <c r="N76" s="42"/>
      <c r="O76" s="42"/>
      <c r="P76" s="42"/>
      <c r="Q76" s="42"/>
      <c r="R76" s="42"/>
      <c r="S76" s="42"/>
      <c r="T76" s="42"/>
      <c r="U76" s="42"/>
    </row>
    <row r="77" spans="1:21" ht="65.25" customHeight="1">
      <c r="A77" s="42"/>
      <c r="B77" s="69"/>
      <c r="C77" s="58"/>
      <c r="D77" s="8"/>
      <c r="E77" s="8"/>
      <c r="F77" s="53"/>
      <c r="G77" s="87"/>
      <c r="H77" s="87"/>
      <c r="I77" s="87"/>
      <c r="J77" s="88"/>
      <c r="K77" s="35"/>
      <c r="L77" s="46"/>
      <c r="M77" s="46"/>
      <c r="N77" s="42"/>
      <c r="O77" s="42"/>
      <c r="P77" s="42"/>
      <c r="Q77" s="42"/>
      <c r="R77" s="42"/>
      <c r="S77" s="42"/>
      <c r="T77" s="42"/>
      <c r="U77" s="42"/>
    </row>
    <row r="78" spans="1:21" ht="18" customHeight="1">
      <c r="A78" s="42"/>
      <c r="B78" s="23"/>
      <c r="C78" s="7"/>
      <c r="D78" s="8"/>
      <c r="E78" s="8"/>
      <c r="F78" s="53"/>
      <c r="G78" s="87"/>
      <c r="H78" s="87"/>
      <c r="I78" s="87"/>
      <c r="J78" s="88"/>
      <c r="K78" s="35"/>
      <c r="L78" s="46"/>
      <c r="M78" s="46"/>
      <c r="N78" s="42"/>
      <c r="O78" s="42"/>
      <c r="P78" s="42"/>
      <c r="Q78" s="42"/>
      <c r="R78" s="42"/>
      <c r="S78" s="42"/>
      <c r="T78" s="42"/>
      <c r="U78" s="42"/>
    </row>
    <row r="79" spans="1:21" ht="18" customHeight="1">
      <c r="A79" s="42"/>
      <c r="B79" s="274" t="s">
        <v>442</v>
      </c>
      <c r="C79" s="275"/>
      <c r="D79" s="276"/>
      <c r="E79" s="277"/>
      <c r="F79" s="277"/>
      <c r="G79" s="278"/>
      <c r="H79" s="279"/>
      <c r="I79" s="279"/>
      <c r="J79" s="279"/>
      <c r="K79" s="284"/>
      <c r="L79" s="46"/>
      <c r="M79" s="46"/>
      <c r="N79" s="42"/>
      <c r="O79" s="42"/>
      <c r="P79" s="42"/>
      <c r="Q79" s="42"/>
      <c r="R79" s="42"/>
      <c r="S79" s="42"/>
      <c r="T79" s="42"/>
      <c r="U79" s="42"/>
    </row>
    <row r="80" spans="1:21" ht="18" customHeight="1">
      <c r="A80" s="42"/>
      <c r="B80" s="23"/>
      <c r="C80" s="7"/>
      <c r="D80" s="8"/>
      <c r="E80" s="8"/>
      <c r="F80" s="53"/>
      <c r="G80" s="87"/>
      <c r="H80" s="87"/>
      <c r="I80" s="87"/>
      <c r="J80" s="88"/>
      <c r="K80" s="35"/>
      <c r="L80" s="46"/>
      <c r="M80" s="46"/>
      <c r="N80" s="42"/>
      <c r="O80" s="42"/>
      <c r="P80" s="42"/>
      <c r="Q80" s="42"/>
      <c r="R80" s="42"/>
      <c r="S80" s="42"/>
      <c r="T80" s="42"/>
      <c r="U80" s="42"/>
    </row>
    <row r="81" spans="1:21" ht="18" customHeight="1">
      <c r="A81" s="42"/>
      <c r="B81" s="23"/>
      <c r="C81" s="282" t="s">
        <v>443</v>
      </c>
      <c r="D81" s="282"/>
      <c r="E81" s="285"/>
      <c r="F81" s="169" t="s">
        <v>395</v>
      </c>
      <c r="G81" s="178">
        <v>358</v>
      </c>
      <c r="H81" s="178"/>
      <c r="I81" s="178"/>
      <c r="J81" s="167">
        <f t="shared" ref="J81:J89" si="13">ROUND((G81+H81)*(1-$D$3)+I81*(1-$D$4),0)</f>
        <v>358</v>
      </c>
      <c r="K81" s="223">
        <f t="shared" ref="K81:K89" si="14">ROUND(J81*$D$5,0)</f>
        <v>0</v>
      </c>
      <c r="L81" s="46"/>
      <c r="M81" s="46"/>
      <c r="N81" s="42"/>
      <c r="O81" s="42"/>
      <c r="P81" s="42"/>
      <c r="Q81" s="42"/>
      <c r="R81" s="42"/>
      <c r="S81" s="42"/>
      <c r="T81" s="42"/>
      <c r="U81" s="42"/>
    </row>
    <row r="82" spans="1:21" ht="18" customHeight="1">
      <c r="A82" s="42"/>
      <c r="B82" s="23"/>
      <c r="C82" s="282" t="s">
        <v>444</v>
      </c>
      <c r="D82" s="282"/>
      <c r="E82" s="285"/>
      <c r="F82" s="169" t="s">
        <v>395</v>
      </c>
      <c r="G82" s="178">
        <v>362</v>
      </c>
      <c r="H82" s="178"/>
      <c r="I82" s="178"/>
      <c r="J82" s="167">
        <f t="shared" si="13"/>
        <v>362</v>
      </c>
      <c r="K82" s="223">
        <f t="shared" si="14"/>
        <v>0</v>
      </c>
      <c r="L82" s="46"/>
      <c r="M82" s="46"/>
      <c r="N82" s="42"/>
      <c r="O82" s="42"/>
      <c r="P82" s="42"/>
      <c r="Q82" s="42"/>
      <c r="R82" s="42"/>
      <c r="S82" s="42"/>
      <c r="T82" s="42"/>
      <c r="U82" s="42"/>
    </row>
    <row r="83" spans="1:21" ht="18" customHeight="1">
      <c r="A83" s="42"/>
      <c r="B83" s="23"/>
      <c r="C83" s="282" t="s">
        <v>445</v>
      </c>
      <c r="D83" s="282"/>
      <c r="E83" s="285"/>
      <c r="F83" s="169" t="s">
        <v>395</v>
      </c>
      <c r="G83" s="178">
        <v>401</v>
      </c>
      <c r="H83" s="178"/>
      <c r="I83" s="178"/>
      <c r="J83" s="167">
        <f t="shared" si="13"/>
        <v>401</v>
      </c>
      <c r="K83" s="223">
        <f t="shared" si="14"/>
        <v>0</v>
      </c>
      <c r="L83" s="46"/>
      <c r="M83" s="46"/>
      <c r="N83" s="42"/>
      <c r="O83" s="42"/>
      <c r="P83" s="42"/>
      <c r="Q83" s="42"/>
      <c r="R83" s="42"/>
      <c r="S83" s="42"/>
      <c r="T83" s="42"/>
      <c r="U83" s="42"/>
    </row>
    <row r="84" spans="1:21" ht="18" customHeight="1">
      <c r="A84" s="42"/>
      <c r="B84" s="23"/>
      <c r="C84" s="282" t="s">
        <v>446</v>
      </c>
      <c r="D84" s="282"/>
      <c r="E84" s="285"/>
      <c r="F84" s="169" t="s">
        <v>395</v>
      </c>
      <c r="G84" s="178">
        <v>444</v>
      </c>
      <c r="H84" s="178"/>
      <c r="I84" s="178"/>
      <c r="J84" s="167">
        <f t="shared" si="13"/>
        <v>444</v>
      </c>
      <c r="K84" s="223">
        <f t="shared" si="14"/>
        <v>0</v>
      </c>
      <c r="L84" s="46"/>
      <c r="M84" s="46"/>
      <c r="N84" s="42"/>
      <c r="O84" s="42"/>
      <c r="P84" s="42"/>
      <c r="Q84" s="42"/>
      <c r="R84" s="42"/>
      <c r="S84" s="42"/>
      <c r="T84" s="42"/>
      <c r="U84" s="42"/>
    </row>
    <row r="85" spans="1:21" ht="18" customHeight="1">
      <c r="A85" s="42"/>
      <c r="B85" s="23"/>
      <c r="C85" s="282" t="s">
        <v>447</v>
      </c>
      <c r="D85" s="282"/>
      <c r="E85" s="285"/>
      <c r="F85" s="169" t="s">
        <v>395</v>
      </c>
      <c r="G85" s="178">
        <v>504</v>
      </c>
      <c r="H85" s="178"/>
      <c r="I85" s="178"/>
      <c r="J85" s="167">
        <f t="shared" si="13"/>
        <v>504</v>
      </c>
      <c r="K85" s="223">
        <f t="shared" si="14"/>
        <v>0</v>
      </c>
      <c r="L85" s="46"/>
      <c r="M85" s="46"/>
      <c r="N85" s="42"/>
      <c r="O85" s="42"/>
      <c r="P85" s="42"/>
      <c r="Q85" s="42"/>
      <c r="R85" s="42"/>
      <c r="S85" s="42"/>
      <c r="T85" s="42"/>
      <c r="U85" s="42"/>
    </row>
    <row r="86" spans="1:21" ht="18" customHeight="1">
      <c r="A86" s="42"/>
      <c r="B86" s="23"/>
      <c r="C86" s="282" t="s">
        <v>448</v>
      </c>
      <c r="D86" s="282"/>
      <c r="E86" s="285"/>
      <c r="F86" s="169" t="s">
        <v>395</v>
      </c>
      <c r="G86" s="178">
        <v>516</v>
      </c>
      <c r="H86" s="178"/>
      <c r="I86" s="178"/>
      <c r="J86" s="167">
        <f t="shared" si="13"/>
        <v>516</v>
      </c>
      <c r="K86" s="223">
        <f t="shared" si="14"/>
        <v>0</v>
      </c>
      <c r="L86" s="46"/>
      <c r="M86" s="46"/>
      <c r="N86" s="42"/>
      <c r="O86" s="42"/>
      <c r="P86" s="42"/>
      <c r="Q86" s="42"/>
      <c r="R86" s="42"/>
      <c r="S86" s="42"/>
      <c r="T86" s="42"/>
      <c r="U86" s="42"/>
    </row>
    <row r="87" spans="1:21" ht="18" customHeight="1">
      <c r="A87" s="42"/>
      <c r="B87" s="23"/>
      <c r="C87" s="282" t="s">
        <v>449</v>
      </c>
      <c r="D87" s="282"/>
      <c r="E87" s="285"/>
      <c r="F87" s="169" t="s">
        <v>395</v>
      </c>
      <c r="G87" s="178">
        <v>577</v>
      </c>
      <c r="H87" s="178"/>
      <c r="I87" s="178"/>
      <c r="J87" s="167">
        <f t="shared" si="13"/>
        <v>577</v>
      </c>
      <c r="K87" s="223">
        <f t="shared" si="14"/>
        <v>0</v>
      </c>
      <c r="L87" s="46"/>
      <c r="M87" s="46"/>
      <c r="N87" s="42"/>
      <c r="O87" s="42"/>
      <c r="P87" s="42"/>
      <c r="Q87" s="42"/>
      <c r="R87" s="42"/>
      <c r="S87" s="42"/>
      <c r="T87" s="42"/>
      <c r="U87" s="42"/>
    </row>
    <row r="88" spans="1:21" ht="18" customHeight="1">
      <c r="A88" s="42"/>
      <c r="B88" s="23"/>
      <c r="C88" s="282" t="s">
        <v>450</v>
      </c>
      <c r="D88" s="282"/>
      <c r="E88" s="285"/>
      <c r="F88" s="169" t="s">
        <v>395</v>
      </c>
      <c r="G88" s="178">
        <v>581</v>
      </c>
      <c r="H88" s="178"/>
      <c r="I88" s="178"/>
      <c r="J88" s="167">
        <f t="shared" si="13"/>
        <v>581</v>
      </c>
      <c r="K88" s="223">
        <f t="shared" si="14"/>
        <v>0</v>
      </c>
      <c r="L88" s="46"/>
      <c r="M88" s="46"/>
      <c r="N88" s="42"/>
      <c r="O88" s="42"/>
      <c r="P88" s="42"/>
      <c r="Q88" s="42"/>
      <c r="R88" s="42"/>
      <c r="S88" s="42"/>
      <c r="T88" s="42"/>
      <c r="U88" s="42"/>
    </row>
    <row r="89" spans="1:21" ht="18" customHeight="1">
      <c r="A89" s="42"/>
      <c r="B89" s="23"/>
      <c r="C89" s="282" t="s">
        <v>451</v>
      </c>
      <c r="D89" s="282"/>
      <c r="E89" s="285"/>
      <c r="F89" s="169" t="s">
        <v>395</v>
      </c>
      <c r="G89" s="178">
        <v>592</v>
      </c>
      <c r="H89" s="178"/>
      <c r="I89" s="178"/>
      <c r="J89" s="167">
        <f t="shared" si="13"/>
        <v>592</v>
      </c>
      <c r="K89" s="223">
        <f t="shared" si="14"/>
        <v>0</v>
      </c>
      <c r="L89" s="46"/>
      <c r="M89" s="46"/>
      <c r="N89" s="42"/>
      <c r="O89" s="42"/>
      <c r="P89" s="42"/>
      <c r="Q89" s="42"/>
      <c r="R89" s="42"/>
      <c r="S89" s="42"/>
      <c r="T89" s="42"/>
      <c r="U89" s="42"/>
    </row>
    <row r="90" spans="1:21" ht="18" customHeight="1">
      <c r="A90" s="42"/>
      <c r="B90" s="23"/>
      <c r="C90" s="7"/>
      <c r="D90" s="8"/>
      <c r="E90" s="8"/>
      <c r="F90" s="53"/>
      <c r="G90" s="87"/>
      <c r="H90" s="87"/>
      <c r="I90" s="87"/>
      <c r="J90" s="88"/>
      <c r="K90" s="35"/>
      <c r="L90" s="46"/>
      <c r="M90" s="46"/>
      <c r="N90" s="42"/>
      <c r="O90" s="42"/>
      <c r="P90" s="42"/>
      <c r="Q90" s="42"/>
      <c r="R90" s="42"/>
      <c r="S90" s="42"/>
      <c r="T90" s="42"/>
      <c r="U90" s="42"/>
    </row>
    <row r="91" spans="1:21" ht="18" customHeight="1">
      <c r="A91" s="42"/>
      <c r="B91" s="274" t="s">
        <v>452</v>
      </c>
      <c r="C91" s="275"/>
      <c r="D91" s="276"/>
      <c r="E91" s="277"/>
      <c r="F91" s="277"/>
      <c r="G91" s="278"/>
      <c r="H91" s="279"/>
      <c r="I91" s="279"/>
      <c r="J91" s="279"/>
      <c r="K91" s="284"/>
      <c r="L91" s="46"/>
      <c r="M91" s="46"/>
      <c r="N91" s="42"/>
      <c r="O91" s="42"/>
      <c r="P91" s="42"/>
      <c r="Q91" s="42"/>
      <c r="R91" s="42"/>
      <c r="S91" s="42"/>
      <c r="T91" s="42"/>
      <c r="U91" s="42"/>
    </row>
    <row r="92" spans="1:21" ht="18" customHeight="1">
      <c r="A92" s="42"/>
      <c r="B92" s="23"/>
      <c r="C92" s="7"/>
      <c r="D92" s="8"/>
      <c r="E92" s="8"/>
      <c r="F92" s="53"/>
      <c r="G92" s="87"/>
      <c r="H92" s="87"/>
      <c r="I92" s="87"/>
      <c r="J92" s="88"/>
      <c r="K92" s="35"/>
      <c r="L92" s="46"/>
      <c r="M92" s="46"/>
      <c r="N92" s="42"/>
      <c r="O92" s="42"/>
      <c r="P92" s="42"/>
      <c r="Q92" s="42"/>
      <c r="R92" s="42"/>
      <c r="S92" s="42"/>
      <c r="T92" s="42"/>
      <c r="U92" s="42"/>
    </row>
    <row r="93" spans="1:21" ht="18" customHeight="1">
      <c r="A93" s="42"/>
      <c r="B93" s="23"/>
      <c r="C93" s="282" t="s">
        <v>453</v>
      </c>
      <c r="D93" s="282"/>
      <c r="E93" s="285"/>
      <c r="F93" s="169" t="s">
        <v>395</v>
      </c>
      <c r="G93" s="178">
        <v>292</v>
      </c>
      <c r="H93" s="178"/>
      <c r="I93" s="178"/>
      <c r="J93" s="167">
        <f t="shared" ref="J93:J101" si="15">ROUND((G93+H93)*(1-$D$3)+I93*(1-$D$4),0)</f>
        <v>292</v>
      </c>
      <c r="K93" s="223">
        <f t="shared" ref="K93:K101" si="16">ROUND(J93*$D$5,0)</f>
        <v>0</v>
      </c>
      <c r="L93" s="46"/>
      <c r="M93" s="46"/>
      <c r="N93" s="42"/>
      <c r="O93" s="42"/>
      <c r="P93" s="42"/>
      <c r="Q93" s="42"/>
      <c r="R93" s="42"/>
      <c r="S93" s="42"/>
      <c r="T93" s="42"/>
      <c r="U93" s="42"/>
    </row>
    <row r="94" spans="1:21" ht="18" customHeight="1">
      <c r="A94" s="42"/>
      <c r="B94" s="23"/>
      <c r="C94" s="282" t="s">
        <v>454</v>
      </c>
      <c r="D94" s="282"/>
      <c r="E94" s="285"/>
      <c r="F94" s="169" t="s">
        <v>395</v>
      </c>
      <c r="G94" s="178">
        <v>299</v>
      </c>
      <c r="H94" s="178"/>
      <c r="I94" s="178"/>
      <c r="J94" s="167">
        <f t="shared" si="15"/>
        <v>299</v>
      </c>
      <c r="K94" s="223">
        <f t="shared" si="16"/>
        <v>0</v>
      </c>
      <c r="L94" s="46"/>
      <c r="M94" s="46"/>
      <c r="N94" s="42"/>
      <c r="O94" s="42"/>
      <c r="P94" s="42"/>
      <c r="Q94" s="42"/>
      <c r="R94" s="42"/>
      <c r="S94" s="42"/>
      <c r="T94" s="42"/>
      <c r="U94" s="42"/>
    </row>
    <row r="95" spans="1:21" ht="18" customHeight="1">
      <c r="A95" s="42"/>
      <c r="B95" s="23"/>
      <c r="C95" s="282" t="s">
        <v>455</v>
      </c>
      <c r="D95" s="282"/>
      <c r="E95" s="285"/>
      <c r="F95" s="169" t="s">
        <v>395</v>
      </c>
      <c r="G95" s="178">
        <v>328</v>
      </c>
      <c r="H95" s="178"/>
      <c r="I95" s="178"/>
      <c r="J95" s="167">
        <f t="shared" si="15"/>
        <v>328</v>
      </c>
      <c r="K95" s="223">
        <f t="shared" si="16"/>
        <v>0</v>
      </c>
      <c r="L95" s="46"/>
      <c r="M95" s="46"/>
      <c r="N95" s="42"/>
      <c r="O95" s="42"/>
      <c r="P95" s="42"/>
      <c r="Q95" s="42"/>
      <c r="R95" s="42"/>
      <c r="S95" s="42"/>
      <c r="T95" s="42"/>
      <c r="U95" s="42"/>
    </row>
    <row r="96" spans="1:21" ht="18" customHeight="1">
      <c r="A96" s="42"/>
      <c r="B96" s="23"/>
      <c r="C96" s="282" t="s">
        <v>456</v>
      </c>
      <c r="D96" s="282"/>
      <c r="E96" s="285"/>
      <c r="F96" s="169" t="s">
        <v>395</v>
      </c>
      <c r="G96" s="178">
        <v>357</v>
      </c>
      <c r="H96" s="178"/>
      <c r="I96" s="178"/>
      <c r="J96" s="167">
        <f t="shared" si="15"/>
        <v>357</v>
      </c>
      <c r="K96" s="223">
        <f t="shared" si="16"/>
        <v>0</v>
      </c>
      <c r="L96" s="46"/>
      <c r="M96" s="46"/>
      <c r="N96" s="42"/>
      <c r="O96" s="42"/>
      <c r="P96" s="42"/>
      <c r="Q96" s="42"/>
      <c r="R96" s="42"/>
      <c r="S96" s="42"/>
      <c r="T96" s="42"/>
      <c r="U96" s="42"/>
    </row>
    <row r="97" spans="1:21" ht="18" customHeight="1">
      <c r="A97" s="42"/>
      <c r="B97" s="23"/>
      <c r="C97" s="282" t="s">
        <v>457</v>
      </c>
      <c r="D97" s="282"/>
      <c r="E97" s="285"/>
      <c r="F97" s="169" t="s">
        <v>395</v>
      </c>
      <c r="G97" s="178">
        <v>419</v>
      </c>
      <c r="H97" s="178"/>
      <c r="I97" s="178"/>
      <c r="J97" s="167">
        <f t="shared" si="15"/>
        <v>419</v>
      </c>
      <c r="K97" s="223">
        <f t="shared" si="16"/>
        <v>0</v>
      </c>
      <c r="L97" s="46"/>
      <c r="M97" s="46"/>
      <c r="N97" s="42"/>
      <c r="O97" s="42"/>
      <c r="P97" s="42"/>
      <c r="Q97" s="42"/>
      <c r="R97" s="42"/>
      <c r="S97" s="42"/>
      <c r="T97" s="42"/>
      <c r="U97" s="42"/>
    </row>
    <row r="98" spans="1:21" ht="18" customHeight="1">
      <c r="A98" s="42"/>
      <c r="B98" s="23"/>
      <c r="C98" s="282" t="s">
        <v>458</v>
      </c>
      <c r="D98" s="282"/>
      <c r="E98" s="285"/>
      <c r="F98" s="169" t="s">
        <v>395</v>
      </c>
      <c r="G98" s="178">
        <v>437</v>
      </c>
      <c r="H98" s="178"/>
      <c r="I98" s="178"/>
      <c r="J98" s="167">
        <f t="shared" si="15"/>
        <v>437</v>
      </c>
      <c r="K98" s="223">
        <f t="shared" si="16"/>
        <v>0</v>
      </c>
      <c r="L98" s="46"/>
      <c r="M98" s="46"/>
      <c r="N98" s="42"/>
      <c r="O98" s="42"/>
      <c r="P98" s="42"/>
      <c r="Q98" s="42"/>
      <c r="R98" s="42"/>
      <c r="S98" s="42"/>
      <c r="T98" s="42"/>
      <c r="U98" s="42"/>
    </row>
    <row r="99" spans="1:21" ht="18" customHeight="1">
      <c r="A99" s="42"/>
      <c r="B99" s="23"/>
      <c r="C99" s="282" t="s">
        <v>459</v>
      </c>
      <c r="D99" s="282"/>
      <c r="E99" s="285"/>
      <c r="F99" s="169" t="s">
        <v>395</v>
      </c>
      <c r="G99" s="178">
        <v>459</v>
      </c>
      <c r="H99" s="178"/>
      <c r="I99" s="178"/>
      <c r="J99" s="167">
        <f t="shared" si="15"/>
        <v>459</v>
      </c>
      <c r="K99" s="223">
        <f t="shared" si="16"/>
        <v>0</v>
      </c>
      <c r="L99" s="46"/>
      <c r="M99" s="46"/>
      <c r="N99" s="42"/>
      <c r="O99" s="42"/>
      <c r="P99" s="42"/>
      <c r="Q99" s="42"/>
      <c r="R99" s="42"/>
      <c r="S99" s="42"/>
      <c r="T99" s="42"/>
      <c r="U99" s="42"/>
    </row>
    <row r="100" spans="1:21" ht="18" customHeight="1">
      <c r="A100" s="42"/>
      <c r="B100" s="23"/>
      <c r="C100" s="282" t="s">
        <v>460</v>
      </c>
      <c r="D100" s="282"/>
      <c r="E100" s="285"/>
      <c r="F100" s="169" t="s">
        <v>395</v>
      </c>
      <c r="G100" s="178">
        <v>495</v>
      </c>
      <c r="H100" s="178"/>
      <c r="I100" s="178"/>
      <c r="J100" s="167">
        <f t="shared" si="15"/>
        <v>495</v>
      </c>
      <c r="K100" s="223">
        <f t="shared" si="16"/>
        <v>0</v>
      </c>
      <c r="L100" s="46"/>
      <c r="M100" s="46"/>
      <c r="N100" s="42"/>
      <c r="O100" s="42"/>
      <c r="P100" s="42"/>
      <c r="Q100" s="42"/>
      <c r="R100" s="42"/>
      <c r="S100" s="42"/>
      <c r="T100" s="42"/>
      <c r="U100" s="42"/>
    </row>
    <row r="101" spans="1:21" ht="18" customHeight="1">
      <c r="A101" s="42"/>
      <c r="B101" s="23"/>
      <c r="C101" s="282" t="s">
        <v>461</v>
      </c>
      <c r="D101" s="282"/>
      <c r="E101" s="285"/>
      <c r="F101" s="169" t="s">
        <v>395</v>
      </c>
      <c r="G101" s="178">
        <v>514</v>
      </c>
      <c r="H101" s="178"/>
      <c r="I101" s="178"/>
      <c r="J101" s="167">
        <f t="shared" si="15"/>
        <v>514</v>
      </c>
      <c r="K101" s="223">
        <f t="shared" si="16"/>
        <v>0</v>
      </c>
      <c r="L101" s="46"/>
      <c r="M101" s="46"/>
      <c r="N101" s="42"/>
      <c r="O101" s="42"/>
      <c r="P101" s="42"/>
      <c r="Q101" s="42"/>
      <c r="R101" s="42"/>
      <c r="S101" s="42"/>
      <c r="T101" s="42"/>
      <c r="U101" s="42"/>
    </row>
    <row r="102" spans="1:21" ht="18" customHeight="1">
      <c r="A102" s="42"/>
      <c r="B102" s="23"/>
      <c r="C102" s="7"/>
      <c r="D102" s="8"/>
      <c r="E102" s="8"/>
      <c r="F102" s="53"/>
      <c r="G102" s="87"/>
      <c r="H102" s="87"/>
      <c r="I102" s="87"/>
      <c r="J102" s="88"/>
      <c r="K102" s="35"/>
      <c r="L102" s="46"/>
      <c r="M102" s="46"/>
      <c r="N102" s="42"/>
      <c r="O102" s="42"/>
      <c r="P102" s="42"/>
      <c r="Q102" s="42"/>
      <c r="R102" s="42"/>
      <c r="S102" s="42"/>
      <c r="T102" s="42"/>
      <c r="U102" s="42"/>
    </row>
    <row r="103" spans="1:21" ht="18" customHeight="1">
      <c r="A103" s="42"/>
      <c r="B103" s="274" t="s">
        <v>533</v>
      </c>
      <c r="C103" s="275"/>
      <c r="D103" s="276"/>
      <c r="E103" s="277"/>
      <c r="F103" s="277"/>
      <c r="G103" s="278"/>
      <c r="H103" s="279"/>
      <c r="I103" s="279"/>
      <c r="J103" s="279"/>
      <c r="K103" s="284"/>
      <c r="L103" s="46"/>
      <c r="M103" s="46"/>
      <c r="N103" s="42"/>
      <c r="O103" s="42"/>
      <c r="P103" s="42"/>
      <c r="Q103" s="42"/>
      <c r="R103" s="42"/>
      <c r="S103" s="42"/>
      <c r="T103" s="42"/>
      <c r="U103" s="42"/>
    </row>
    <row r="104" spans="1:21" ht="18" customHeight="1">
      <c r="A104" s="42"/>
      <c r="B104" s="23"/>
      <c r="C104" s="7"/>
      <c r="D104" s="8"/>
      <c r="E104" s="8"/>
      <c r="F104" s="53"/>
      <c r="G104" s="87"/>
      <c r="H104" s="87"/>
      <c r="I104" s="87"/>
      <c r="J104" s="88"/>
      <c r="K104" s="35"/>
      <c r="L104" s="46"/>
      <c r="M104" s="46"/>
      <c r="N104" s="42"/>
      <c r="O104" s="42"/>
      <c r="P104" s="42"/>
      <c r="Q104" s="42"/>
      <c r="R104" s="42"/>
      <c r="S104" s="42"/>
      <c r="T104" s="42"/>
      <c r="U104" s="42"/>
    </row>
    <row r="105" spans="1:21" ht="32.25" customHeight="1">
      <c r="A105" s="42"/>
      <c r="B105" s="293" t="s">
        <v>664</v>
      </c>
      <c r="C105" s="266" t="s">
        <v>754</v>
      </c>
      <c r="D105" s="8"/>
      <c r="E105" s="8"/>
      <c r="F105" s="53"/>
      <c r="G105" s="233" t="s">
        <v>755</v>
      </c>
      <c r="H105" s="87"/>
      <c r="I105" s="87"/>
      <c r="J105" s="234" t="s">
        <v>756</v>
      </c>
      <c r="K105" s="234" t="s">
        <v>757</v>
      </c>
      <c r="L105" s="46"/>
      <c r="M105" s="46"/>
      <c r="N105" s="42"/>
      <c r="O105" s="42"/>
      <c r="P105" s="42"/>
      <c r="Q105" s="42"/>
      <c r="R105" s="42"/>
      <c r="S105" s="42"/>
      <c r="T105" s="42"/>
      <c r="U105" s="42"/>
    </row>
    <row r="106" spans="1:21" ht="12" customHeight="1">
      <c r="A106" s="42"/>
      <c r="B106" s="23"/>
      <c r="C106" s="7"/>
      <c r="D106" s="8"/>
      <c r="E106" s="8"/>
      <c r="F106" s="53"/>
      <c r="G106" s="87"/>
      <c r="H106" s="87"/>
      <c r="I106" s="87"/>
      <c r="J106" s="88"/>
      <c r="K106" s="35"/>
      <c r="L106" s="46"/>
      <c r="M106" s="46"/>
      <c r="N106" s="42"/>
      <c r="O106" s="42"/>
      <c r="P106" s="42"/>
      <c r="Q106" s="42"/>
      <c r="R106" s="42"/>
      <c r="S106" s="42"/>
      <c r="T106" s="42"/>
      <c r="U106" s="42"/>
    </row>
    <row r="107" spans="1:21" ht="18" customHeight="1">
      <c r="A107" s="42"/>
      <c r="B107" s="286" t="s">
        <v>699</v>
      </c>
      <c r="C107" s="267" t="s">
        <v>665</v>
      </c>
      <c r="D107" s="8"/>
      <c r="E107" s="8"/>
      <c r="F107" s="169" t="s">
        <v>140</v>
      </c>
      <c r="G107" s="178">
        <v>82</v>
      </c>
      <c r="H107" s="178"/>
      <c r="I107" s="178"/>
      <c r="J107" s="167">
        <f>ROUND(G107*(1-$D$4),0)</f>
        <v>82</v>
      </c>
      <c r="K107" s="223">
        <f t="shared" ref="K107" si="17">ROUND(J107*$D$5,0)</f>
        <v>0</v>
      </c>
      <c r="L107" s="46"/>
      <c r="M107" s="46"/>
      <c r="N107" s="42"/>
      <c r="O107" s="42"/>
      <c r="P107" s="42"/>
      <c r="Q107" s="42"/>
      <c r="R107" s="42"/>
      <c r="S107" s="42"/>
      <c r="T107" s="42"/>
      <c r="U107" s="42"/>
    </row>
    <row r="108" spans="1:21" ht="18" customHeight="1">
      <c r="A108" s="42"/>
      <c r="B108" s="23"/>
      <c r="C108" s="7"/>
      <c r="D108" s="8"/>
      <c r="E108" s="8"/>
      <c r="F108" s="8"/>
      <c r="G108" s="8"/>
      <c r="H108" s="8"/>
      <c r="I108" s="8"/>
      <c r="J108" s="8"/>
      <c r="K108" s="35"/>
      <c r="L108" s="46"/>
      <c r="M108" s="46"/>
      <c r="N108" s="42"/>
      <c r="O108" s="42"/>
      <c r="P108" s="42"/>
      <c r="Q108" s="42"/>
      <c r="R108" s="42"/>
      <c r="S108" s="42"/>
      <c r="T108" s="42"/>
      <c r="U108" s="42"/>
    </row>
    <row r="109" spans="1:21" ht="18" customHeight="1">
      <c r="A109" s="42"/>
      <c r="B109" s="286" t="s">
        <v>700</v>
      </c>
      <c r="C109" s="267" t="s">
        <v>666</v>
      </c>
      <c r="D109" s="8"/>
      <c r="E109" s="8"/>
      <c r="F109" s="52" t="s">
        <v>140</v>
      </c>
      <c r="G109" s="178">
        <v>9</v>
      </c>
      <c r="H109" s="178"/>
      <c r="I109" s="178"/>
      <c r="J109" s="167">
        <f>ROUND(G109*(1-$D$4),0)</f>
        <v>9</v>
      </c>
      <c r="K109" s="223">
        <f t="shared" ref="K109:K110" si="18">ROUND(J109*$D$5,0)</f>
        <v>0</v>
      </c>
      <c r="L109" s="46"/>
      <c r="M109" s="46"/>
      <c r="N109" s="42"/>
      <c r="O109" s="42"/>
      <c r="P109" s="42"/>
      <c r="Q109" s="42"/>
      <c r="R109" s="42"/>
      <c r="S109" s="42"/>
      <c r="T109" s="42"/>
      <c r="U109" s="42"/>
    </row>
    <row r="110" spans="1:21" ht="18" customHeight="1">
      <c r="A110" s="42"/>
      <c r="B110" s="286" t="s">
        <v>701</v>
      </c>
      <c r="C110" s="267" t="s">
        <v>667</v>
      </c>
      <c r="D110" s="8"/>
      <c r="E110" s="8"/>
      <c r="F110" s="52" t="s">
        <v>140</v>
      </c>
      <c r="G110" s="178">
        <v>18</v>
      </c>
      <c r="H110" s="178"/>
      <c r="I110" s="178"/>
      <c r="J110" s="167">
        <f>ROUND(G110*(1-$D$4),0)</f>
        <v>18</v>
      </c>
      <c r="K110" s="223">
        <f t="shared" si="18"/>
        <v>0</v>
      </c>
      <c r="L110" s="46"/>
      <c r="M110" s="46"/>
      <c r="N110" s="42"/>
      <c r="O110" s="42"/>
      <c r="P110" s="42"/>
      <c r="Q110" s="42"/>
      <c r="R110" s="42"/>
      <c r="S110" s="42"/>
      <c r="T110" s="42"/>
      <c r="U110" s="42"/>
    </row>
    <row r="111" spans="1:21" ht="18" customHeight="1">
      <c r="A111" s="42"/>
      <c r="B111" s="23"/>
      <c r="C111" s="7"/>
      <c r="D111" s="8"/>
      <c r="E111" s="8"/>
      <c r="F111" s="8"/>
      <c r="G111" s="8"/>
      <c r="H111" s="8"/>
      <c r="I111" s="8"/>
      <c r="J111" s="8"/>
      <c r="K111" s="35"/>
      <c r="L111" s="46"/>
      <c r="M111" s="46"/>
      <c r="N111" s="42"/>
      <c r="O111" s="42"/>
      <c r="P111" s="42"/>
      <c r="Q111" s="42"/>
      <c r="R111" s="42"/>
      <c r="S111" s="42"/>
      <c r="T111" s="42"/>
      <c r="U111" s="42"/>
    </row>
    <row r="112" spans="1:21" ht="30" customHeight="1">
      <c r="A112" s="42"/>
      <c r="B112" s="292" t="s">
        <v>702</v>
      </c>
      <c r="C112" s="267" t="s">
        <v>668</v>
      </c>
      <c r="D112" s="8"/>
      <c r="E112" s="8"/>
      <c r="F112" s="52" t="s">
        <v>140</v>
      </c>
      <c r="G112" s="178">
        <v>135</v>
      </c>
      <c r="H112" s="178"/>
      <c r="I112" s="178"/>
      <c r="J112" s="167">
        <f t="shared" ref="J112:J121" si="19">ROUND(G112*(1-$D$4),0)</f>
        <v>135</v>
      </c>
      <c r="K112" s="223">
        <f t="shared" ref="K112:K121" si="20">ROUND(J112*$D$5,0)</f>
        <v>0</v>
      </c>
      <c r="L112" s="46"/>
      <c r="M112" s="46"/>
      <c r="N112" s="42"/>
      <c r="O112" s="42"/>
      <c r="P112" s="42"/>
      <c r="Q112" s="42"/>
      <c r="R112" s="42"/>
      <c r="S112" s="42"/>
      <c r="T112" s="42"/>
      <c r="U112" s="42"/>
    </row>
    <row r="113" spans="1:21" ht="30" customHeight="1">
      <c r="A113" s="42"/>
      <c r="B113" s="292" t="s">
        <v>703</v>
      </c>
      <c r="C113" s="267" t="s">
        <v>669</v>
      </c>
      <c r="D113" s="8"/>
      <c r="E113" s="8"/>
      <c r="F113" s="52" t="s">
        <v>140</v>
      </c>
      <c r="G113" s="178">
        <v>135</v>
      </c>
      <c r="H113" s="178"/>
      <c r="I113" s="178"/>
      <c r="J113" s="167">
        <f t="shared" si="19"/>
        <v>135</v>
      </c>
      <c r="K113" s="223">
        <f t="shared" si="20"/>
        <v>0</v>
      </c>
      <c r="L113" s="46"/>
      <c r="M113" s="46"/>
      <c r="N113" s="42"/>
      <c r="O113" s="42"/>
      <c r="P113" s="42"/>
      <c r="Q113" s="42"/>
      <c r="R113" s="42"/>
      <c r="S113" s="42"/>
      <c r="T113" s="42"/>
      <c r="U113" s="42"/>
    </row>
    <row r="114" spans="1:21" ht="30" customHeight="1">
      <c r="A114" s="42"/>
      <c r="B114" s="292" t="s">
        <v>704</v>
      </c>
      <c r="C114" s="267" t="s">
        <v>670</v>
      </c>
      <c r="D114" s="8"/>
      <c r="E114" s="8"/>
      <c r="F114" s="52" t="s">
        <v>140</v>
      </c>
      <c r="G114" s="178">
        <v>135</v>
      </c>
      <c r="H114" s="178"/>
      <c r="I114" s="178"/>
      <c r="J114" s="167">
        <f t="shared" si="19"/>
        <v>135</v>
      </c>
      <c r="K114" s="223">
        <f t="shared" si="20"/>
        <v>0</v>
      </c>
      <c r="L114" s="46"/>
      <c r="M114" s="46"/>
      <c r="N114" s="42"/>
      <c r="O114" s="42"/>
      <c r="P114" s="42"/>
      <c r="Q114" s="42"/>
      <c r="R114" s="42"/>
      <c r="S114" s="42"/>
      <c r="T114" s="42"/>
      <c r="U114" s="42"/>
    </row>
    <row r="115" spans="1:21" ht="30" customHeight="1">
      <c r="A115" s="42"/>
      <c r="B115" s="292" t="s">
        <v>705</v>
      </c>
      <c r="C115" s="267" t="s">
        <v>671</v>
      </c>
      <c r="D115" s="8"/>
      <c r="E115" s="8"/>
      <c r="F115" s="52" t="s">
        <v>140</v>
      </c>
      <c r="G115" s="178">
        <v>135</v>
      </c>
      <c r="H115" s="178"/>
      <c r="I115" s="178"/>
      <c r="J115" s="167">
        <f t="shared" si="19"/>
        <v>135</v>
      </c>
      <c r="K115" s="223">
        <f t="shared" si="20"/>
        <v>0</v>
      </c>
      <c r="L115" s="46"/>
      <c r="M115" s="46"/>
      <c r="N115" s="42"/>
      <c r="O115" s="42"/>
      <c r="P115" s="42"/>
      <c r="Q115" s="42"/>
      <c r="R115" s="42"/>
      <c r="S115" s="42"/>
      <c r="T115" s="42"/>
      <c r="U115" s="42"/>
    </row>
    <row r="116" spans="1:21" ht="37.5" customHeight="1">
      <c r="A116" s="42"/>
      <c r="B116" s="292" t="s">
        <v>706</v>
      </c>
      <c r="C116" s="267" t="s">
        <v>672</v>
      </c>
      <c r="D116" s="8"/>
      <c r="E116" s="8"/>
      <c r="F116" s="52" t="s">
        <v>140</v>
      </c>
      <c r="G116" s="178">
        <v>135</v>
      </c>
      <c r="H116" s="178"/>
      <c r="I116" s="178"/>
      <c r="J116" s="167">
        <f t="shared" si="19"/>
        <v>135</v>
      </c>
      <c r="K116" s="223">
        <f t="shared" si="20"/>
        <v>0</v>
      </c>
      <c r="L116" s="46"/>
      <c r="M116" s="46"/>
      <c r="N116" s="42"/>
      <c r="O116" s="42"/>
      <c r="P116" s="42"/>
      <c r="Q116" s="42"/>
      <c r="R116" s="42"/>
      <c r="S116" s="42"/>
      <c r="T116" s="42"/>
      <c r="U116" s="42"/>
    </row>
    <row r="117" spans="1:21" ht="30" customHeight="1">
      <c r="A117" s="42"/>
      <c r="B117" s="292" t="s">
        <v>707</v>
      </c>
      <c r="C117" s="267" t="s">
        <v>673</v>
      </c>
      <c r="D117" s="8"/>
      <c r="E117" s="8"/>
      <c r="F117" s="52" t="s">
        <v>140</v>
      </c>
      <c r="G117" s="178">
        <v>135</v>
      </c>
      <c r="H117" s="178"/>
      <c r="I117" s="178"/>
      <c r="J117" s="167">
        <f t="shared" si="19"/>
        <v>135</v>
      </c>
      <c r="K117" s="223">
        <f t="shared" si="20"/>
        <v>0</v>
      </c>
      <c r="L117" s="46"/>
      <c r="M117" s="46"/>
      <c r="N117" s="42"/>
      <c r="O117" s="42"/>
      <c r="P117" s="42"/>
      <c r="Q117" s="42"/>
      <c r="R117" s="42"/>
      <c r="S117" s="42"/>
      <c r="T117" s="42"/>
      <c r="U117" s="42"/>
    </row>
    <row r="118" spans="1:21" ht="30" customHeight="1">
      <c r="A118" s="42"/>
      <c r="B118" s="292" t="s">
        <v>708</v>
      </c>
      <c r="C118" s="267" t="s">
        <v>674</v>
      </c>
      <c r="D118" s="8"/>
      <c r="E118" s="8"/>
      <c r="F118" s="52" t="s">
        <v>140</v>
      </c>
      <c r="G118" s="178">
        <v>151</v>
      </c>
      <c r="H118" s="178"/>
      <c r="I118" s="178"/>
      <c r="J118" s="167">
        <f t="shared" si="19"/>
        <v>151</v>
      </c>
      <c r="K118" s="223">
        <f t="shared" si="20"/>
        <v>0</v>
      </c>
      <c r="L118" s="46"/>
      <c r="M118" s="46"/>
      <c r="N118" s="42"/>
      <c r="O118" s="42"/>
      <c r="P118" s="42"/>
      <c r="Q118" s="42"/>
      <c r="R118" s="42"/>
      <c r="S118" s="42"/>
      <c r="T118" s="42"/>
      <c r="U118" s="42"/>
    </row>
    <row r="119" spans="1:21" ht="30" customHeight="1">
      <c r="A119" s="42"/>
      <c r="B119" s="292" t="s">
        <v>709</v>
      </c>
      <c r="C119" s="267" t="s">
        <v>675</v>
      </c>
      <c r="D119" s="8"/>
      <c r="E119" s="8"/>
      <c r="F119" s="52" t="s">
        <v>140</v>
      </c>
      <c r="G119" s="178">
        <v>237</v>
      </c>
      <c r="H119" s="178"/>
      <c r="I119" s="178"/>
      <c r="J119" s="167">
        <f t="shared" si="19"/>
        <v>237</v>
      </c>
      <c r="K119" s="223">
        <f t="shared" si="20"/>
        <v>0</v>
      </c>
      <c r="L119" s="46"/>
      <c r="M119" s="46"/>
      <c r="N119" s="42"/>
      <c r="O119" s="42"/>
      <c r="P119" s="42"/>
      <c r="Q119" s="42"/>
      <c r="R119" s="42"/>
      <c r="S119" s="42"/>
      <c r="T119" s="42"/>
      <c r="U119" s="42"/>
    </row>
    <row r="120" spans="1:21" ht="30" customHeight="1">
      <c r="A120" s="42"/>
      <c r="B120" s="292" t="s">
        <v>710</v>
      </c>
      <c r="C120" s="267" t="s">
        <v>676</v>
      </c>
      <c r="D120" s="8"/>
      <c r="E120" s="8"/>
      <c r="F120" s="52" t="s">
        <v>140</v>
      </c>
      <c r="G120" s="178">
        <v>237</v>
      </c>
      <c r="H120" s="178"/>
      <c r="I120" s="178"/>
      <c r="J120" s="167">
        <f t="shared" si="19"/>
        <v>237</v>
      </c>
      <c r="K120" s="223">
        <f t="shared" si="20"/>
        <v>0</v>
      </c>
      <c r="L120" s="46"/>
      <c r="M120" s="46"/>
      <c r="N120" s="42"/>
      <c r="O120" s="42"/>
      <c r="P120" s="42"/>
      <c r="Q120" s="42"/>
      <c r="R120" s="42"/>
      <c r="S120" s="42"/>
      <c r="T120" s="42"/>
      <c r="U120" s="42"/>
    </row>
    <row r="121" spans="1:21" ht="30" customHeight="1">
      <c r="A121" s="42"/>
      <c r="B121" s="292" t="s">
        <v>711</v>
      </c>
      <c r="C121" s="267" t="s">
        <v>677</v>
      </c>
      <c r="D121" s="8"/>
      <c r="E121" s="8"/>
      <c r="F121" s="52" t="s">
        <v>140</v>
      </c>
      <c r="G121" s="178">
        <v>235</v>
      </c>
      <c r="H121" s="178"/>
      <c r="I121" s="178"/>
      <c r="J121" s="167">
        <f t="shared" si="19"/>
        <v>235</v>
      </c>
      <c r="K121" s="223">
        <f t="shared" si="20"/>
        <v>0</v>
      </c>
      <c r="L121" s="46"/>
      <c r="M121" s="46"/>
      <c r="N121" s="42"/>
      <c r="O121" s="42"/>
      <c r="P121" s="42"/>
      <c r="Q121" s="42"/>
      <c r="R121" s="42"/>
      <c r="S121" s="42"/>
      <c r="T121" s="42"/>
      <c r="U121" s="42"/>
    </row>
    <row r="122" spans="1:21" ht="18" customHeight="1">
      <c r="A122" s="42"/>
      <c r="B122" s="23"/>
      <c r="C122" s="7"/>
      <c r="D122" s="8"/>
      <c r="E122" s="8"/>
      <c r="F122" s="8"/>
      <c r="G122" s="8"/>
      <c r="H122" s="8"/>
      <c r="I122" s="8"/>
      <c r="J122" s="8"/>
      <c r="K122" s="35"/>
      <c r="L122" s="46"/>
      <c r="M122" s="46"/>
      <c r="N122" s="42"/>
      <c r="O122" s="42"/>
      <c r="P122" s="42"/>
      <c r="Q122" s="42"/>
      <c r="R122" s="42"/>
      <c r="S122" s="42"/>
      <c r="T122" s="42"/>
      <c r="U122" s="42"/>
    </row>
    <row r="123" spans="1:21" ht="24.75" customHeight="1">
      <c r="A123" s="42"/>
      <c r="B123" s="292" t="s">
        <v>712</v>
      </c>
      <c r="C123" s="267" t="s">
        <v>678</v>
      </c>
      <c r="D123" s="8"/>
      <c r="E123" s="8"/>
      <c r="F123" s="52" t="s">
        <v>140</v>
      </c>
      <c r="G123" s="178">
        <v>55</v>
      </c>
      <c r="H123" s="178"/>
      <c r="I123" s="178"/>
      <c r="J123" s="167">
        <f t="shared" ref="J123:J136" si="21">ROUND(G123*(1-$D$4),0)</f>
        <v>55</v>
      </c>
      <c r="K123" s="223">
        <f t="shared" ref="K123:K136" si="22">ROUND(J123*$D$5,0)</f>
        <v>0</v>
      </c>
      <c r="L123" s="46"/>
      <c r="M123" s="46"/>
      <c r="N123" s="42"/>
      <c r="O123" s="42"/>
      <c r="P123" s="42"/>
      <c r="Q123" s="42"/>
      <c r="R123" s="42"/>
      <c r="S123" s="42"/>
      <c r="T123" s="42"/>
      <c r="U123" s="42"/>
    </row>
    <row r="124" spans="1:21" ht="24.75" customHeight="1">
      <c r="A124" s="42"/>
      <c r="B124" s="292" t="s">
        <v>713</v>
      </c>
      <c r="C124" s="267" t="s">
        <v>679</v>
      </c>
      <c r="D124" s="8"/>
      <c r="E124" s="8"/>
      <c r="F124" s="52" t="s">
        <v>140</v>
      </c>
      <c r="G124" s="178">
        <v>56</v>
      </c>
      <c r="H124" s="178"/>
      <c r="I124" s="178"/>
      <c r="J124" s="167">
        <f t="shared" si="21"/>
        <v>56</v>
      </c>
      <c r="K124" s="223">
        <f t="shared" si="22"/>
        <v>0</v>
      </c>
      <c r="L124" s="46"/>
      <c r="M124" s="46"/>
      <c r="N124" s="42"/>
      <c r="O124" s="42"/>
      <c r="P124" s="42"/>
      <c r="Q124" s="42"/>
      <c r="R124" s="42"/>
      <c r="S124" s="42"/>
      <c r="T124" s="42"/>
      <c r="U124" s="42"/>
    </row>
    <row r="125" spans="1:21" ht="24.75" customHeight="1">
      <c r="A125" s="42"/>
      <c r="B125" s="292" t="s">
        <v>714</v>
      </c>
      <c r="C125" s="267" t="s">
        <v>680</v>
      </c>
      <c r="D125" s="8"/>
      <c r="E125" s="8"/>
      <c r="F125" s="52" t="s">
        <v>140</v>
      </c>
      <c r="G125" s="178">
        <v>55</v>
      </c>
      <c r="H125" s="178"/>
      <c r="I125" s="178"/>
      <c r="J125" s="167">
        <f t="shared" si="21"/>
        <v>55</v>
      </c>
      <c r="K125" s="223">
        <f t="shared" si="22"/>
        <v>0</v>
      </c>
      <c r="L125" s="46"/>
      <c r="M125" s="46"/>
      <c r="N125" s="42"/>
      <c r="O125" s="42"/>
      <c r="P125" s="42"/>
      <c r="Q125" s="42"/>
      <c r="R125" s="42"/>
      <c r="S125" s="42"/>
      <c r="T125" s="42"/>
      <c r="U125" s="42"/>
    </row>
    <row r="126" spans="1:21" ht="24.75" customHeight="1">
      <c r="A126" s="42"/>
      <c r="B126" s="292" t="s">
        <v>715</v>
      </c>
      <c r="C126" s="267" t="s">
        <v>681</v>
      </c>
      <c r="D126" s="8"/>
      <c r="E126" s="8"/>
      <c r="F126" s="52" t="s">
        <v>140</v>
      </c>
      <c r="G126" s="178">
        <v>55</v>
      </c>
      <c r="H126" s="178"/>
      <c r="I126" s="178"/>
      <c r="J126" s="167">
        <f t="shared" si="21"/>
        <v>55</v>
      </c>
      <c r="K126" s="223">
        <f t="shared" si="22"/>
        <v>0</v>
      </c>
      <c r="L126" s="46"/>
      <c r="M126" s="46"/>
      <c r="N126" s="42"/>
      <c r="O126" s="42"/>
      <c r="P126" s="42"/>
      <c r="Q126" s="42"/>
      <c r="R126" s="42"/>
      <c r="S126" s="42"/>
      <c r="T126" s="42"/>
      <c r="U126" s="42"/>
    </row>
    <row r="127" spans="1:21" ht="24.75" customHeight="1">
      <c r="A127" s="42"/>
      <c r="B127" s="292" t="s">
        <v>716</v>
      </c>
      <c r="C127" s="267" t="s">
        <v>682</v>
      </c>
      <c r="D127" s="8"/>
      <c r="E127" s="8"/>
      <c r="F127" s="52" t="s">
        <v>140</v>
      </c>
      <c r="G127" s="178">
        <v>55</v>
      </c>
      <c r="H127" s="178"/>
      <c r="I127" s="178"/>
      <c r="J127" s="167">
        <f t="shared" si="21"/>
        <v>55</v>
      </c>
      <c r="K127" s="223">
        <f t="shared" si="22"/>
        <v>0</v>
      </c>
      <c r="L127" s="46"/>
      <c r="M127" s="46"/>
      <c r="N127" s="42"/>
      <c r="O127" s="42"/>
      <c r="P127" s="42"/>
      <c r="Q127" s="42"/>
      <c r="R127" s="42"/>
      <c r="S127" s="42"/>
      <c r="T127" s="42"/>
      <c r="U127" s="42"/>
    </row>
    <row r="128" spans="1:21" ht="24.75" customHeight="1">
      <c r="A128" s="42"/>
      <c r="B128" s="292" t="s">
        <v>717</v>
      </c>
      <c r="C128" s="267" t="s">
        <v>683</v>
      </c>
      <c r="D128" s="8"/>
      <c r="E128" s="8"/>
      <c r="F128" s="52" t="s">
        <v>140</v>
      </c>
      <c r="G128" s="178">
        <v>55</v>
      </c>
      <c r="H128" s="178"/>
      <c r="I128" s="178"/>
      <c r="J128" s="167">
        <f t="shared" si="21"/>
        <v>55</v>
      </c>
      <c r="K128" s="223">
        <f t="shared" si="22"/>
        <v>0</v>
      </c>
      <c r="L128" s="46"/>
      <c r="M128" s="46"/>
      <c r="N128" s="42"/>
      <c r="O128" s="42"/>
      <c r="P128" s="42"/>
      <c r="Q128" s="42"/>
      <c r="R128" s="42"/>
      <c r="S128" s="42"/>
      <c r="T128" s="42"/>
      <c r="U128" s="42"/>
    </row>
    <row r="129" spans="1:21" ht="18" customHeight="1">
      <c r="A129" s="42"/>
      <c r="B129" s="292" t="s">
        <v>718</v>
      </c>
      <c r="C129" s="267" t="s">
        <v>684</v>
      </c>
      <c r="D129" s="8"/>
      <c r="E129" s="8"/>
      <c r="F129" s="52" t="s">
        <v>140</v>
      </c>
      <c r="G129" s="178">
        <v>55</v>
      </c>
      <c r="H129" s="178"/>
      <c r="I129" s="178"/>
      <c r="J129" s="167">
        <f t="shared" si="21"/>
        <v>55</v>
      </c>
      <c r="K129" s="223">
        <f t="shared" si="22"/>
        <v>0</v>
      </c>
      <c r="L129" s="46"/>
      <c r="M129" s="46"/>
      <c r="N129" s="42"/>
      <c r="O129" s="42"/>
      <c r="P129" s="42"/>
      <c r="Q129" s="42"/>
      <c r="R129" s="42"/>
      <c r="S129" s="42"/>
      <c r="T129" s="42"/>
      <c r="U129" s="42"/>
    </row>
    <row r="130" spans="1:21" ht="18" customHeight="1">
      <c r="A130" s="42"/>
      <c r="B130" s="292" t="s">
        <v>719</v>
      </c>
      <c r="C130" s="267" t="s">
        <v>685</v>
      </c>
      <c r="D130" s="8"/>
      <c r="E130" s="8"/>
      <c r="F130" s="52" t="s">
        <v>140</v>
      </c>
      <c r="G130" s="178">
        <v>56</v>
      </c>
      <c r="H130" s="178"/>
      <c r="I130" s="178"/>
      <c r="J130" s="167">
        <f t="shared" si="21"/>
        <v>56</v>
      </c>
      <c r="K130" s="223">
        <f t="shared" si="22"/>
        <v>0</v>
      </c>
      <c r="L130" s="46"/>
      <c r="M130" s="46"/>
      <c r="N130" s="42"/>
      <c r="O130" s="42"/>
      <c r="P130" s="42"/>
      <c r="Q130" s="42"/>
      <c r="R130" s="42"/>
      <c r="S130" s="42"/>
      <c r="T130" s="42"/>
      <c r="U130" s="42"/>
    </row>
    <row r="131" spans="1:21" ht="18" customHeight="1">
      <c r="A131" s="42"/>
      <c r="B131" s="292" t="s">
        <v>720</v>
      </c>
      <c r="C131" s="267" t="s">
        <v>686</v>
      </c>
      <c r="D131" s="8"/>
      <c r="E131" s="8"/>
      <c r="F131" s="52" t="s">
        <v>140</v>
      </c>
      <c r="G131" s="178">
        <v>98</v>
      </c>
      <c r="H131" s="178"/>
      <c r="I131" s="178"/>
      <c r="J131" s="167">
        <f t="shared" si="21"/>
        <v>98</v>
      </c>
      <c r="K131" s="223">
        <f t="shared" si="22"/>
        <v>0</v>
      </c>
      <c r="L131" s="46"/>
      <c r="M131" s="46"/>
      <c r="N131" s="42"/>
      <c r="O131" s="42"/>
      <c r="P131" s="42"/>
      <c r="Q131" s="42"/>
      <c r="R131" s="42"/>
      <c r="S131" s="42"/>
      <c r="T131" s="42"/>
      <c r="U131" s="42"/>
    </row>
    <row r="132" spans="1:21" ht="18" customHeight="1">
      <c r="A132" s="42"/>
      <c r="B132" s="292" t="s">
        <v>721</v>
      </c>
      <c r="C132" s="267" t="s">
        <v>687</v>
      </c>
      <c r="D132" s="8"/>
      <c r="E132" s="8"/>
      <c r="F132" s="52" t="s">
        <v>140</v>
      </c>
      <c r="G132" s="178">
        <v>98</v>
      </c>
      <c r="H132" s="178"/>
      <c r="I132" s="178"/>
      <c r="J132" s="167">
        <f t="shared" si="21"/>
        <v>98</v>
      </c>
      <c r="K132" s="223">
        <f t="shared" si="22"/>
        <v>0</v>
      </c>
      <c r="L132" s="46"/>
      <c r="M132" s="46"/>
      <c r="N132" s="42"/>
      <c r="O132" s="42"/>
      <c r="P132" s="42"/>
      <c r="Q132" s="42"/>
      <c r="R132" s="42"/>
      <c r="S132" s="42"/>
      <c r="T132" s="42"/>
      <c r="U132" s="42"/>
    </row>
    <row r="133" spans="1:21" ht="18" customHeight="1">
      <c r="A133" s="42"/>
      <c r="B133" s="292" t="s">
        <v>722</v>
      </c>
      <c r="C133" s="267" t="s">
        <v>688</v>
      </c>
      <c r="D133" s="8"/>
      <c r="E133" s="8"/>
      <c r="F133" s="52" t="s">
        <v>140</v>
      </c>
      <c r="G133" s="178">
        <v>98</v>
      </c>
      <c r="H133" s="178"/>
      <c r="I133" s="178"/>
      <c r="J133" s="167">
        <f t="shared" si="21"/>
        <v>98</v>
      </c>
      <c r="K133" s="223">
        <f t="shared" si="22"/>
        <v>0</v>
      </c>
      <c r="L133" s="46"/>
      <c r="M133" s="46"/>
      <c r="N133" s="42"/>
      <c r="O133" s="42"/>
      <c r="P133" s="42"/>
      <c r="Q133" s="42"/>
      <c r="R133" s="42"/>
      <c r="S133" s="42"/>
      <c r="T133" s="42"/>
      <c r="U133" s="42"/>
    </row>
    <row r="134" spans="1:21" ht="18" customHeight="1">
      <c r="A134" s="42"/>
      <c r="B134" s="292" t="s">
        <v>723</v>
      </c>
      <c r="C134" s="267" t="s">
        <v>689</v>
      </c>
      <c r="D134" s="8"/>
      <c r="E134" s="8"/>
      <c r="F134" s="52" t="s">
        <v>140</v>
      </c>
      <c r="G134" s="178">
        <v>78</v>
      </c>
      <c r="H134" s="178"/>
      <c r="I134" s="178"/>
      <c r="J134" s="167">
        <f t="shared" si="21"/>
        <v>78</v>
      </c>
      <c r="K134" s="223">
        <f t="shared" si="22"/>
        <v>0</v>
      </c>
      <c r="L134" s="46"/>
      <c r="M134" s="46"/>
      <c r="N134" s="42"/>
      <c r="O134" s="42"/>
      <c r="P134" s="42"/>
      <c r="Q134" s="42"/>
      <c r="R134" s="42"/>
      <c r="S134" s="42"/>
      <c r="T134" s="42"/>
      <c r="U134" s="42"/>
    </row>
    <row r="135" spans="1:21" ht="18" customHeight="1">
      <c r="A135" s="42"/>
      <c r="B135" s="292" t="s">
        <v>724</v>
      </c>
      <c r="C135" s="267" t="s">
        <v>690</v>
      </c>
      <c r="D135" s="8"/>
      <c r="E135" s="8"/>
      <c r="F135" s="52" t="s">
        <v>140</v>
      </c>
      <c r="G135" s="178">
        <v>137</v>
      </c>
      <c r="H135" s="178"/>
      <c r="I135" s="178"/>
      <c r="J135" s="167">
        <f t="shared" si="21"/>
        <v>137</v>
      </c>
      <c r="K135" s="223">
        <f t="shared" si="22"/>
        <v>0</v>
      </c>
      <c r="L135" s="46"/>
      <c r="M135" s="46"/>
      <c r="N135" s="42"/>
      <c r="O135" s="42"/>
      <c r="P135" s="42"/>
      <c r="Q135" s="42"/>
      <c r="R135" s="42"/>
      <c r="S135" s="42"/>
      <c r="T135" s="42"/>
      <c r="U135" s="42"/>
    </row>
    <row r="136" spans="1:21" ht="18" customHeight="1">
      <c r="A136" s="42"/>
      <c r="B136" s="292" t="s">
        <v>725</v>
      </c>
      <c r="C136" s="267" t="s">
        <v>691</v>
      </c>
      <c r="D136" s="8"/>
      <c r="E136" s="8"/>
      <c r="F136" s="52" t="s">
        <v>140</v>
      </c>
      <c r="G136" s="178">
        <v>143</v>
      </c>
      <c r="H136" s="178"/>
      <c r="I136" s="178"/>
      <c r="J136" s="167">
        <f t="shared" si="21"/>
        <v>143</v>
      </c>
      <c r="K136" s="223">
        <f t="shared" si="22"/>
        <v>0</v>
      </c>
      <c r="L136" s="46"/>
      <c r="M136" s="46"/>
      <c r="N136" s="42"/>
      <c r="O136" s="42"/>
      <c r="P136" s="42"/>
      <c r="Q136" s="42"/>
      <c r="R136" s="42"/>
      <c r="S136" s="42"/>
      <c r="T136" s="42"/>
      <c r="U136" s="42"/>
    </row>
    <row r="137" spans="1:21" ht="18" customHeight="1">
      <c r="A137" s="42"/>
      <c r="B137" s="23"/>
      <c r="C137" s="7"/>
      <c r="D137" s="8"/>
      <c r="E137" s="8"/>
      <c r="F137" s="8"/>
      <c r="G137" s="8"/>
      <c r="H137" s="8"/>
      <c r="I137" s="8"/>
      <c r="J137" s="8"/>
      <c r="K137" s="35"/>
      <c r="L137" s="46"/>
      <c r="M137" s="46"/>
      <c r="N137" s="42"/>
      <c r="O137" s="42"/>
      <c r="P137" s="42"/>
      <c r="Q137" s="42"/>
      <c r="R137" s="42"/>
      <c r="S137" s="42"/>
      <c r="T137" s="42"/>
      <c r="U137" s="42"/>
    </row>
    <row r="138" spans="1:21" ht="18" customHeight="1">
      <c r="A138" s="42"/>
      <c r="B138" s="286" t="s">
        <v>726</v>
      </c>
      <c r="C138" s="267" t="s">
        <v>692</v>
      </c>
      <c r="D138" s="8"/>
      <c r="E138" s="8"/>
      <c r="F138" s="52" t="s">
        <v>140</v>
      </c>
      <c r="G138" s="178">
        <v>47</v>
      </c>
      <c r="H138" s="178"/>
      <c r="I138" s="178"/>
      <c r="J138" s="167">
        <f t="shared" ref="J138:J144" si="23">ROUND(G138*(1-$D$4),0)</f>
        <v>47</v>
      </c>
      <c r="K138" s="223">
        <f t="shared" ref="K138:K144" si="24">ROUND(J138*$D$5,0)</f>
        <v>0</v>
      </c>
      <c r="L138" s="46"/>
      <c r="M138" s="46"/>
      <c r="N138" s="42"/>
      <c r="O138" s="42"/>
      <c r="P138" s="42"/>
      <c r="Q138" s="42"/>
      <c r="R138" s="42"/>
      <c r="S138" s="42"/>
      <c r="T138" s="42"/>
      <c r="U138" s="42"/>
    </row>
    <row r="139" spans="1:21" ht="18" customHeight="1">
      <c r="A139" s="42"/>
      <c r="B139" s="286" t="s">
        <v>727</v>
      </c>
      <c r="C139" s="267" t="s">
        <v>693</v>
      </c>
      <c r="D139" s="8"/>
      <c r="E139" s="8"/>
      <c r="F139" s="52" t="s">
        <v>140</v>
      </c>
      <c r="G139" s="178">
        <v>37</v>
      </c>
      <c r="H139" s="178"/>
      <c r="I139" s="178"/>
      <c r="J139" s="167">
        <f t="shared" si="23"/>
        <v>37</v>
      </c>
      <c r="K139" s="223">
        <f t="shared" si="24"/>
        <v>0</v>
      </c>
      <c r="L139" s="46"/>
      <c r="M139" s="46"/>
      <c r="N139" s="42"/>
      <c r="O139" s="42"/>
      <c r="P139" s="42"/>
      <c r="Q139" s="42"/>
      <c r="R139" s="42"/>
      <c r="S139" s="42"/>
      <c r="T139" s="42"/>
      <c r="U139" s="42"/>
    </row>
    <row r="140" spans="1:21" ht="18" customHeight="1">
      <c r="A140" s="42"/>
      <c r="B140" s="286" t="s">
        <v>728</v>
      </c>
      <c r="C140" s="267" t="s">
        <v>694</v>
      </c>
      <c r="D140" s="8"/>
      <c r="E140" s="8"/>
      <c r="F140" s="52" t="s">
        <v>140</v>
      </c>
      <c r="G140" s="178">
        <v>34</v>
      </c>
      <c r="H140" s="178"/>
      <c r="I140" s="178"/>
      <c r="J140" s="167">
        <f t="shared" si="23"/>
        <v>34</v>
      </c>
      <c r="K140" s="223">
        <f t="shared" si="24"/>
        <v>0</v>
      </c>
      <c r="L140" s="46"/>
      <c r="M140" s="46"/>
      <c r="N140" s="42"/>
      <c r="O140" s="42"/>
      <c r="P140" s="42"/>
      <c r="Q140" s="42"/>
      <c r="R140" s="42"/>
      <c r="S140" s="42"/>
      <c r="T140" s="42"/>
      <c r="U140" s="42"/>
    </row>
    <row r="141" spans="1:21" ht="18" customHeight="1">
      <c r="A141" s="42"/>
      <c r="B141" s="286" t="s">
        <v>729</v>
      </c>
      <c r="C141" s="267" t="s">
        <v>695</v>
      </c>
      <c r="D141" s="8"/>
      <c r="E141" s="8"/>
      <c r="F141" s="52" t="s">
        <v>140</v>
      </c>
      <c r="G141" s="178">
        <v>55</v>
      </c>
      <c r="H141" s="178"/>
      <c r="I141" s="178"/>
      <c r="J141" s="167">
        <f t="shared" si="23"/>
        <v>55</v>
      </c>
      <c r="K141" s="223">
        <f t="shared" si="24"/>
        <v>0</v>
      </c>
      <c r="L141" s="46"/>
      <c r="M141" s="46"/>
      <c r="N141" s="42"/>
      <c r="O141" s="42"/>
      <c r="P141" s="42"/>
      <c r="Q141" s="42"/>
      <c r="R141" s="42"/>
      <c r="S141" s="42"/>
      <c r="T141" s="42"/>
      <c r="U141" s="42"/>
    </row>
    <row r="142" spans="1:21" ht="18" customHeight="1">
      <c r="A142" s="42"/>
      <c r="B142" s="286" t="s">
        <v>730</v>
      </c>
      <c r="C142" s="267" t="s">
        <v>696</v>
      </c>
      <c r="D142" s="8"/>
      <c r="E142" s="8"/>
      <c r="F142" s="52" t="s">
        <v>140</v>
      </c>
      <c r="G142" s="178">
        <v>67</v>
      </c>
      <c r="H142" s="178"/>
      <c r="I142" s="178"/>
      <c r="J142" s="167">
        <f t="shared" si="23"/>
        <v>67</v>
      </c>
      <c r="K142" s="223">
        <f t="shared" si="24"/>
        <v>0</v>
      </c>
      <c r="L142" s="46"/>
      <c r="M142" s="46"/>
      <c r="N142" s="42"/>
      <c r="O142" s="42"/>
      <c r="P142" s="42"/>
      <c r="Q142" s="42"/>
      <c r="R142" s="42"/>
      <c r="S142" s="42"/>
      <c r="T142" s="42"/>
      <c r="U142" s="42"/>
    </row>
    <row r="143" spans="1:21" ht="18" customHeight="1">
      <c r="A143" s="42"/>
      <c r="B143" s="286" t="s">
        <v>699</v>
      </c>
      <c r="C143" s="267" t="s">
        <v>697</v>
      </c>
      <c r="D143" s="8"/>
      <c r="E143" s="8"/>
      <c r="F143" s="52" t="s">
        <v>140</v>
      </c>
      <c r="G143" s="178">
        <v>80</v>
      </c>
      <c r="H143" s="178"/>
      <c r="I143" s="178"/>
      <c r="J143" s="167">
        <f t="shared" si="23"/>
        <v>80</v>
      </c>
      <c r="K143" s="223">
        <f t="shared" si="24"/>
        <v>0</v>
      </c>
      <c r="L143" s="46"/>
      <c r="M143" s="46"/>
      <c r="N143" s="42"/>
      <c r="O143" s="42"/>
      <c r="P143" s="42"/>
      <c r="Q143" s="42"/>
      <c r="R143" s="42"/>
      <c r="S143" s="42"/>
      <c r="T143" s="42"/>
      <c r="U143" s="42"/>
    </row>
    <row r="144" spans="1:21" ht="18" customHeight="1">
      <c r="A144" s="42"/>
      <c r="B144" s="286" t="s">
        <v>699</v>
      </c>
      <c r="C144" s="267" t="s">
        <v>698</v>
      </c>
      <c r="D144" s="8"/>
      <c r="E144" s="8"/>
      <c r="F144" s="52" t="s">
        <v>140</v>
      </c>
      <c r="G144" s="178">
        <v>87</v>
      </c>
      <c r="H144" s="178"/>
      <c r="I144" s="178"/>
      <c r="J144" s="167">
        <f t="shared" si="23"/>
        <v>87</v>
      </c>
      <c r="K144" s="223">
        <f t="shared" si="24"/>
        <v>0</v>
      </c>
      <c r="L144" s="46"/>
      <c r="M144" s="46"/>
      <c r="N144" s="42"/>
      <c r="O144" s="42"/>
      <c r="P144" s="42"/>
      <c r="Q144" s="42"/>
      <c r="R144" s="42"/>
      <c r="S144" s="42"/>
      <c r="T144" s="42"/>
      <c r="U144" s="42"/>
    </row>
    <row r="145" spans="1:21" ht="18" customHeight="1">
      <c r="A145" s="42"/>
      <c r="B145" s="23"/>
      <c r="C145" s="7"/>
      <c r="D145" s="8"/>
      <c r="E145" s="8"/>
      <c r="F145" s="8"/>
      <c r="G145" s="8"/>
      <c r="H145" s="8"/>
      <c r="I145" s="8"/>
      <c r="J145" s="8"/>
      <c r="K145" s="35"/>
      <c r="L145" s="46"/>
      <c r="M145" s="46"/>
      <c r="N145" s="42"/>
      <c r="O145" s="42"/>
      <c r="P145" s="42"/>
      <c r="Q145" s="42"/>
      <c r="R145" s="42"/>
      <c r="S145" s="42"/>
      <c r="T145" s="42"/>
      <c r="U145" s="42"/>
    </row>
    <row r="146" spans="1:21" ht="18" customHeight="1">
      <c r="A146" s="42"/>
      <c r="B146" s="286" t="s">
        <v>731</v>
      </c>
      <c r="C146" s="267" t="s">
        <v>403</v>
      </c>
      <c r="D146" s="8"/>
      <c r="E146" s="8"/>
      <c r="F146" s="52" t="s">
        <v>140</v>
      </c>
      <c r="G146" s="178">
        <v>171</v>
      </c>
      <c r="H146" s="178"/>
      <c r="I146" s="178"/>
      <c r="J146" s="167">
        <f>ROUND(G146*(1-$D$4),0)</f>
        <v>171</v>
      </c>
      <c r="K146" s="223">
        <f t="shared" ref="K146:K147" si="25">ROUND(J146*$D$5,0)</f>
        <v>0</v>
      </c>
      <c r="L146" s="46"/>
      <c r="M146" s="46"/>
      <c r="N146" s="42"/>
      <c r="O146" s="42"/>
      <c r="P146" s="42"/>
      <c r="Q146" s="42"/>
      <c r="R146" s="42"/>
      <c r="S146" s="42"/>
      <c r="T146" s="42"/>
      <c r="U146" s="42"/>
    </row>
    <row r="147" spans="1:21" ht="18" customHeight="1">
      <c r="A147" s="42"/>
      <c r="B147" s="286" t="s">
        <v>732</v>
      </c>
      <c r="C147" s="267" t="s">
        <v>414</v>
      </c>
      <c r="D147" s="8"/>
      <c r="E147" s="8"/>
      <c r="F147" s="52" t="s">
        <v>140</v>
      </c>
      <c r="G147" s="178">
        <v>219</v>
      </c>
      <c r="H147" s="178"/>
      <c r="I147" s="178"/>
      <c r="J147" s="167">
        <f>ROUND(G147*(1-$D$4),0)</f>
        <v>219</v>
      </c>
      <c r="K147" s="223">
        <f t="shared" si="25"/>
        <v>0</v>
      </c>
      <c r="L147" s="46"/>
      <c r="M147" s="46"/>
      <c r="N147" s="42"/>
      <c r="O147" s="42"/>
      <c r="P147" s="42"/>
      <c r="Q147" s="42"/>
      <c r="R147" s="42"/>
      <c r="S147" s="42"/>
      <c r="T147" s="42"/>
      <c r="U147" s="42"/>
    </row>
    <row r="148" spans="1:21" ht="18" customHeight="1">
      <c r="A148" s="42"/>
      <c r="B148" s="111"/>
      <c r="C148" s="112"/>
      <c r="D148" s="113"/>
      <c r="E148" s="113"/>
      <c r="F148" s="114"/>
      <c r="G148" s="115"/>
      <c r="H148" s="115"/>
      <c r="I148" s="115"/>
      <c r="J148" s="116"/>
      <c r="K148" s="117"/>
      <c r="L148" s="46"/>
      <c r="M148" s="46"/>
      <c r="N148" s="42"/>
      <c r="O148" s="42"/>
      <c r="P148" s="42"/>
      <c r="Q148" s="42"/>
      <c r="R148" s="42"/>
      <c r="S148" s="42"/>
      <c r="T148" s="42"/>
      <c r="U148" s="42"/>
    </row>
    <row r="149" spans="1:2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</row>
    <row r="150" spans="1:2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</row>
    <row r="151" spans="1:2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</row>
    <row r="152" spans="1:2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</row>
    <row r="153" spans="1:2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</row>
    <row r="154" spans="1:2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</row>
    <row r="155" spans="1:2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</row>
    <row r="156" spans="1:2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</row>
    <row r="157" spans="1:2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</row>
    <row r="158" spans="1:2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</row>
    <row r="159" spans="1:2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</row>
    <row r="160" spans="1:2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</row>
    <row r="161" spans="1:2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</row>
    <row r="162" spans="1:2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</row>
  </sheetData>
  <autoFilter ref="C7:H128"/>
  <conditionalFormatting sqref="C3">
    <cfRule type="cellIs" dxfId="47" priority="27" operator="lessThan">
      <formula>$C3</formula>
    </cfRule>
  </conditionalFormatting>
  <conditionalFormatting sqref="C4">
    <cfRule type="cellIs" dxfId="46" priority="25" operator="lessThan">
      <formula>$C4</formula>
    </cfRule>
  </conditionalFormatting>
  <conditionalFormatting sqref="C5">
    <cfRule type="cellIs" dxfId="45" priority="24" operator="lessThan">
      <formula>$C5</formula>
    </cfRule>
  </conditionalFormatting>
  <conditionalFormatting sqref="F124:F136">
    <cfRule type="cellIs" dxfId="44" priority="16" operator="lessThan">
      <formula>$F124</formula>
    </cfRule>
  </conditionalFormatting>
  <conditionalFormatting sqref="F109:F110 F112:F121 F123">
    <cfRule type="cellIs" dxfId="43" priority="19" operator="lessThan">
      <formula>$F109</formula>
    </cfRule>
  </conditionalFormatting>
  <conditionalFormatting sqref="F147">
    <cfRule type="cellIs" dxfId="42" priority="13" operator="lessThan">
      <formula>$F147</formula>
    </cfRule>
  </conditionalFormatting>
  <conditionalFormatting sqref="F138:F144">
    <cfRule type="cellIs" dxfId="41" priority="15" operator="lessThan">
      <formula>$F138</formula>
    </cfRule>
  </conditionalFormatting>
  <conditionalFormatting sqref="F146">
    <cfRule type="cellIs" dxfId="40" priority="14" operator="lessThan">
      <formula>$F146</formula>
    </cfRule>
  </conditionalFormatting>
  <conditionalFormatting sqref="F12">
    <cfRule type="cellIs" dxfId="39" priority="12" operator="lessThan">
      <formula>$H12</formula>
    </cfRule>
  </conditionalFormatting>
  <conditionalFormatting sqref="F13:F16">
    <cfRule type="cellIs" dxfId="38" priority="11" operator="lessThan">
      <formula>$H13</formula>
    </cfRule>
  </conditionalFormatting>
  <conditionalFormatting sqref="F20:F23">
    <cfRule type="cellIs" dxfId="37" priority="10" operator="lessThan">
      <formula>$H20</formula>
    </cfRule>
  </conditionalFormatting>
  <conditionalFormatting sqref="F25:F28">
    <cfRule type="cellIs" dxfId="36" priority="9" operator="lessThan">
      <formula>$H25</formula>
    </cfRule>
  </conditionalFormatting>
  <conditionalFormatting sqref="F32:F37">
    <cfRule type="cellIs" dxfId="35" priority="8" operator="lessThan">
      <formula>$H32</formula>
    </cfRule>
  </conditionalFormatting>
  <conditionalFormatting sqref="F39:F44">
    <cfRule type="cellIs" dxfId="34" priority="7" operator="lessThan">
      <formula>$H39</formula>
    </cfRule>
  </conditionalFormatting>
  <conditionalFormatting sqref="F48:F56">
    <cfRule type="cellIs" dxfId="33" priority="6" operator="lessThan">
      <formula>$H48</formula>
    </cfRule>
  </conditionalFormatting>
  <conditionalFormatting sqref="F58:F66">
    <cfRule type="cellIs" dxfId="32" priority="5" operator="lessThan">
      <formula>$H58</formula>
    </cfRule>
  </conditionalFormatting>
  <conditionalFormatting sqref="F70:F76">
    <cfRule type="cellIs" dxfId="31" priority="4" operator="lessThan">
      <formula>$H70</formula>
    </cfRule>
  </conditionalFormatting>
  <conditionalFormatting sqref="F81:F89">
    <cfRule type="cellIs" dxfId="30" priority="3" operator="lessThan">
      <formula>$H81</formula>
    </cfRule>
  </conditionalFormatting>
  <conditionalFormatting sqref="F93:F101">
    <cfRule type="cellIs" dxfId="29" priority="2" operator="lessThan">
      <formula>$H93</formula>
    </cfRule>
  </conditionalFormatting>
  <conditionalFormatting sqref="F107">
    <cfRule type="cellIs" dxfId="28" priority="1" operator="lessThan">
      <formula>$H107</formula>
    </cfRule>
  </conditionalFormatting>
  <printOptions gridLines="1"/>
  <pageMargins left="0.98425196850393704" right="0.47244094488188981" top="0.19685039370078741" bottom="0.19685039370078741" header="0.19685039370078741" footer="0.19685039370078741"/>
  <pageSetup paperSize="8" scale="60" fitToHeight="0" orientation="portrait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R265"/>
  <sheetViews>
    <sheetView zoomScale="90" zoomScaleNormal="90" workbookViewId="0">
      <selection activeCell="F5" sqref="F5"/>
    </sheetView>
  </sheetViews>
  <sheetFormatPr defaultColWidth="21.109375" defaultRowHeight="14.4"/>
  <cols>
    <col min="1" max="1" width="6.5546875" customWidth="1"/>
    <col min="2" max="2" width="42.44140625" style="1" customWidth="1"/>
    <col min="3" max="3" width="64.33203125" style="1" customWidth="1"/>
    <col min="4" max="4" width="18" customWidth="1"/>
    <col min="5" max="5" width="15.6640625" customWidth="1"/>
    <col min="6" max="6" width="16.33203125" style="3" customWidth="1"/>
    <col min="7" max="7" width="16.33203125" style="4" bestFit="1" customWidth="1"/>
    <col min="8" max="8" width="20.5546875" style="4" customWidth="1"/>
    <col min="9" max="9" width="19.109375" style="2" customWidth="1"/>
    <col min="11" max="11" width="12.5546875" customWidth="1"/>
  </cols>
  <sheetData>
    <row r="1" spans="1:18" ht="8.25" customHeight="1">
      <c r="A1" s="42"/>
      <c r="B1" s="43"/>
      <c r="C1" s="43"/>
      <c r="D1" s="42"/>
      <c r="E1" s="42"/>
      <c r="F1" s="44"/>
      <c r="G1" s="45"/>
      <c r="H1" s="45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1:18" ht="13.5" customHeight="1">
      <c r="A2" s="42"/>
      <c r="B2" s="118"/>
      <c r="C2" s="131"/>
      <c r="D2" s="119"/>
      <c r="E2" s="40"/>
      <c r="F2" s="41" t="s">
        <v>137</v>
      </c>
      <c r="G2" s="2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1:18" ht="15" customHeight="1">
      <c r="A3" s="42"/>
      <c r="B3" s="120"/>
      <c r="C3" s="132"/>
      <c r="D3" s="121"/>
      <c r="E3" s="122" t="s">
        <v>138</v>
      </c>
      <c r="F3" s="123">
        <v>0</v>
      </c>
      <c r="G3" s="25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1:18" ht="15" customHeight="1">
      <c r="A4" s="42"/>
      <c r="B4" s="120"/>
      <c r="C4" s="132"/>
      <c r="D4" s="121"/>
      <c r="E4" s="122" t="s">
        <v>140</v>
      </c>
      <c r="F4" s="123">
        <v>0</v>
      </c>
      <c r="G4" s="25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1:18" ht="16.5" customHeight="1">
      <c r="A5" s="42"/>
      <c r="B5" s="120"/>
      <c r="C5" s="132"/>
      <c r="D5" s="121"/>
      <c r="E5" s="78" t="s">
        <v>123</v>
      </c>
      <c r="F5" s="157">
        <v>0</v>
      </c>
      <c r="G5" s="29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1:18" ht="9.75" customHeight="1">
      <c r="A6" s="42"/>
      <c r="B6" s="124"/>
      <c r="C6" s="27"/>
      <c r="D6" s="27"/>
      <c r="E6" s="27"/>
      <c r="F6" s="64"/>
      <c r="G6" s="29"/>
      <c r="H6" s="42"/>
      <c r="I6" s="42"/>
      <c r="J6" s="42"/>
      <c r="K6" s="42"/>
      <c r="L6" s="42"/>
      <c r="M6" s="42"/>
      <c r="N6" s="42"/>
      <c r="O6" s="42"/>
      <c r="P6" s="42"/>
      <c r="Q6" s="42"/>
    </row>
    <row r="7" spans="1:18" ht="31.5" customHeight="1">
      <c r="A7" s="42"/>
      <c r="B7" s="141"/>
      <c r="C7" s="142"/>
      <c r="D7" s="245" t="s">
        <v>143</v>
      </c>
      <c r="E7" s="246" t="s">
        <v>462</v>
      </c>
      <c r="F7" s="220" t="s">
        <v>463</v>
      </c>
      <c r="G7" s="247" t="s">
        <v>464</v>
      </c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18" ht="15.75" customHeight="1">
      <c r="A8" s="42"/>
      <c r="B8" s="50"/>
      <c r="C8" s="50"/>
      <c r="D8" s="50"/>
      <c r="E8" s="50"/>
      <c r="F8" s="50"/>
      <c r="G8" s="50"/>
      <c r="H8" s="42"/>
      <c r="I8" s="42"/>
      <c r="J8" s="42"/>
      <c r="K8" s="42"/>
      <c r="L8" s="42"/>
      <c r="M8" s="42"/>
      <c r="N8" s="42"/>
      <c r="O8" s="42"/>
      <c r="P8" s="42"/>
      <c r="Q8" s="42"/>
    </row>
    <row r="9" spans="1:18" ht="45.75" customHeight="1">
      <c r="A9" s="42"/>
      <c r="B9" s="125"/>
      <c r="C9" s="126"/>
      <c r="D9" s="126"/>
      <c r="E9" s="127"/>
      <c r="F9" s="128"/>
      <c r="G9" s="129"/>
      <c r="H9" s="42"/>
      <c r="I9" s="42"/>
      <c r="J9" s="42"/>
      <c r="K9" s="42"/>
      <c r="L9" s="42"/>
      <c r="M9" s="42"/>
      <c r="N9" s="42"/>
      <c r="O9" s="42"/>
      <c r="P9" s="42"/>
      <c r="Q9" s="42"/>
    </row>
    <row r="10" spans="1:18" s="2" customFormat="1" ht="18.75" customHeight="1">
      <c r="A10" s="42"/>
      <c r="B10" s="274" t="s">
        <v>533</v>
      </c>
      <c r="C10" s="275"/>
      <c r="D10" s="276"/>
      <c r="E10" s="277"/>
      <c r="F10" s="277"/>
      <c r="G10" s="294"/>
      <c r="H10" s="42"/>
      <c r="I10" s="42"/>
      <c r="J10" s="42"/>
      <c r="K10" s="42"/>
      <c r="L10" s="42"/>
      <c r="M10" s="42"/>
      <c r="N10" s="42"/>
      <c r="O10" s="42"/>
      <c r="P10" s="42"/>
      <c r="Q10" s="42"/>
    </row>
    <row r="11" spans="1:18" s="2" customFormat="1" ht="18.75" customHeight="1">
      <c r="A11" s="42"/>
      <c r="B11" s="134"/>
      <c r="C11" s="135"/>
      <c r="D11" s="136"/>
      <c r="E11" s="137"/>
      <c r="F11" s="138"/>
      <c r="G11" s="139"/>
      <c r="H11" s="42"/>
      <c r="I11" s="42"/>
      <c r="J11" s="42"/>
      <c r="K11" s="42"/>
      <c r="L11" s="42"/>
      <c r="M11" s="42"/>
      <c r="N11" s="42"/>
      <c r="O11" s="42"/>
      <c r="P11" s="42"/>
      <c r="Q11" s="42"/>
    </row>
    <row r="12" spans="1:18" s="2" customFormat="1" ht="18" customHeight="1">
      <c r="A12" s="42"/>
      <c r="B12" s="295" t="s">
        <v>517</v>
      </c>
      <c r="C12" s="296"/>
      <c r="D12" s="297"/>
      <c r="E12" s="298"/>
      <c r="F12" s="299"/>
      <c r="G12" s="300"/>
      <c r="H12" s="42"/>
      <c r="I12" s="42"/>
      <c r="J12" s="42"/>
      <c r="K12" s="42"/>
      <c r="L12" s="42"/>
      <c r="M12" s="42"/>
      <c r="N12" s="42"/>
      <c r="O12" s="42"/>
      <c r="P12" s="42"/>
      <c r="Q12" s="42"/>
    </row>
    <row r="13" spans="1:18" s="2" customFormat="1" ht="18" customHeight="1">
      <c r="A13" s="42"/>
      <c r="B13" s="134"/>
      <c r="C13" s="135"/>
      <c r="D13" s="136"/>
      <c r="E13" s="137"/>
      <c r="F13" s="138"/>
      <c r="G13" s="139"/>
      <c r="H13" s="42"/>
      <c r="I13" s="42"/>
      <c r="J13" s="42"/>
      <c r="K13" s="42"/>
      <c r="L13" s="42"/>
      <c r="M13" s="42"/>
      <c r="N13" s="42"/>
      <c r="O13" s="42"/>
      <c r="P13" s="42"/>
      <c r="Q13" s="42"/>
    </row>
    <row r="14" spans="1:18" ht="18" customHeight="1">
      <c r="A14" s="42"/>
      <c r="B14" s="282" t="s">
        <v>516</v>
      </c>
      <c r="C14" s="290" t="s">
        <v>523</v>
      </c>
      <c r="D14" s="169" t="s">
        <v>140</v>
      </c>
      <c r="E14" s="178">
        <v>35</v>
      </c>
      <c r="F14" s="167">
        <f t="shared" ref="F14:F19" si="0">ROUND(E14*(1-(VLOOKUP(D14,$E$3:$F$5,2,0))),0)</f>
        <v>35</v>
      </c>
      <c r="G14" s="223">
        <f t="shared" ref="G14:G19" si="1">ROUND(ROUND(F14*$F$5,0),2)</f>
        <v>0</v>
      </c>
      <c r="H14" s="42"/>
      <c r="I14" s="42"/>
      <c r="J14" s="42"/>
      <c r="K14" s="42"/>
      <c r="L14" s="42"/>
      <c r="M14" s="42"/>
      <c r="N14" s="42"/>
      <c r="O14" s="42"/>
      <c r="P14" s="42"/>
      <c r="Q14" s="42"/>
    </row>
    <row r="15" spans="1:18" ht="18" customHeight="1">
      <c r="A15" s="42"/>
      <c r="B15" s="282" t="s">
        <v>466</v>
      </c>
      <c r="C15" s="290" t="s">
        <v>524</v>
      </c>
      <c r="D15" s="169" t="s">
        <v>140</v>
      </c>
      <c r="E15" s="178">
        <v>34</v>
      </c>
      <c r="F15" s="167">
        <f t="shared" si="0"/>
        <v>34</v>
      </c>
      <c r="G15" s="223">
        <f t="shared" si="1"/>
        <v>0</v>
      </c>
      <c r="H15" s="42"/>
      <c r="I15" s="42"/>
      <c r="J15" s="42"/>
      <c r="K15" s="42"/>
      <c r="L15" s="42"/>
      <c r="M15" s="42"/>
      <c r="N15" s="42"/>
      <c r="O15" s="42"/>
      <c r="P15" s="42"/>
      <c r="Q15" s="42"/>
    </row>
    <row r="16" spans="1:18" ht="18" customHeight="1">
      <c r="A16" s="42"/>
      <c r="B16" s="282" t="s">
        <v>465</v>
      </c>
      <c r="C16" s="290" t="s">
        <v>525</v>
      </c>
      <c r="D16" s="169" t="s">
        <v>140</v>
      </c>
      <c r="E16" s="178">
        <v>32</v>
      </c>
      <c r="F16" s="167">
        <f t="shared" si="0"/>
        <v>32</v>
      </c>
      <c r="G16" s="223">
        <f t="shared" si="1"/>
        <v>0</v>
      </c>
      <c r="H16" s="42"/>
      <c r="I16" s="42"/>
      <c r="J16" s="42"/>
      <c r="K16" s="42"/>
      <c r="L16" s="42"/>
      <c r="M16" s="42"/>
      <c r="N16" s="42"/>
      <c r="O16" s="42"/>
      <c r="P16" s="42"/>
      <c r="Q16" s="42"/>
    </row>
    <row r="17" spans="1:17" ht="18" customHeight="1">
      <c r="A17" s="42"/>
      <c r="B17" s="282" t="s">
        <v>190</v>
      </c>
      <c r="C17" s="290" t="s">
        <v>526</v>
      </c>
      <c r="D17" s="169" t="s">
        <v>140</v>
      </c>
      <c r="E17" s="178">
        <v>35</v>
      </c>
      <c r="F17" s="167">
        <f t="shared" si="0"/>
        <v>35</v>
      </c>
      <c r="G17" s="223">
        <f t="shared" si="1"/>
        <v>0</v>
      </c>
      <c r="H17" s="42"/>
      <c r="I17" s="42"/>
      <c r="J17" s="42"/>
      <c r="K17" s="42"/>
      <c r="L17" s="42"/>
      <c r="M17" s="42"/>
      <c r="N17" s="42"/>
      <c r="O17" s="42"/>
      <c r="P17" s="42"/>
      <c r="Q17" s="42"/>
    </row>
    <row r="18" spans="1:17" ht="18" customHeight="1">
      <c r="A18" s="42"/>
      <c r="B18" s="282" t="s">
        <v>191</v>
      </c>
      <c r="C18" s="290" t="s">
        <v>527</v>
      </c>
      <c r="D18" s="169" t="s">
        <v>140</v>
      </c>
      <c r="E18" s="178">
        <v>31</v>
      </c>
      <c r="F18" s="167">
        <f t="shared" si="0"/>
        <v>31</v>
      </c>
      <c r="G18" s="223">
        <f t="shared" si="1"/>
        <v>0</v>
      </c>
      <c r="H18" s="42"/>
      <c r="I18" s="42"/>
      <c r="J18" s="42"/>
      <c r="K18" s="42"/>
      <c r="L18" s="42"/>
      <c r="M18" s="42"/>
      <c r="N18" s="42"/>
      <c r="O18" s="42"/>
      <c r="P18" s="42"/>
      <c r="Q18" s="42"/>
    </row>
    <row r="19" spans="1:17" ht="18" customHeight="1">
      <c r="A19" s="42"/>
      <c r="B19" s="282" t="s">
        <v>192</v>
      </c>
      <c r="C19" s="290" t="s">
        <v>528</v>
      </c>
      <c r="D19" s="169" t="s">
        <v>140</v>
      </c>
      <c r="E19" s="178">
        <v>62</v>
      </c>
      <c r="F19" s="167">
        <f t="shared" si="0"/>
        <v>62</v>
      </c>
      <c r="G19" s="223">
        <f t="shared" si="1"/>
        <v>0</v>
      </c>
      <c r="H19" s="42"/>
      <c r="I19" s="42"/>
      <c r="J19" s="42"/>
      <c r="K19" s="42"/>
      <c r="L19" s="42"/>
      <c r="M19" s="42"/>
      <c r="N19" s="42"/>
      <c r="O19" s="42"/>
      <c r="P19" s="42"/>
      <c r="Q19" s="42"/>
    </row>
    <row r="20" spans="1:17" ht="18" customHeight="1">
      <c r="A20" s="42"/>
      <c r="B20" s="134"/>
      <c r="C20" s="135"/>
      <c r="D20" s="136"/>
      <c r="E20" s="137"/>
      <c r="F20" s="138"/>
      <c r="G20" s="139"/>
      <c r="H20" s="42"/>
      <c r="I20" s="42"/>
      <c r="J20" s="42"/>
      <c r="K20" s="42"/>
      <c r="L20" s="42"/>
      <c r="M20" s="42"/>
      <c r="N20" s="42"/>
      <c r="O20" s="42"/>
      <c r="P20" s="42"/>
      <c r="Q20" s="42"/>
    </row>
    <row r="21" spans="1:17" ht="18" customHeight="1">
      <c r="A21" s="42"/>
      <c r="B21" s="282" t="s">
        <v>518</v>
      </c>
      <c r="C21" s="290" t="s">
        <v>522</v>
      </c>
      <c r="D21" s="169" t="s">
        <v>140</v>
      </c>
      <c r="E21" s="178">
        <v>25</v>
      </c>
      <c r="F21" s="167">
        <f>ROUND(E21*(1-(VLOOKUP(D21,$E$3:$F$5,2,0))),0)</f>
        <v>25</v>
      </c>
      <c r="G21" s="223">
        <f>ROUND(ROUND(F21*$F$5,0),2)</f>
        <v>0</v>
      </c>
      <c r="H21" s="42"/>
      <c r="I21" s="42"/>
      <c r="J21" s="42"/>
      <c r="K21" s="42"/>
      <c r="L21" s="42"/>
      <c r="M21" s="42"/>
      <c r="N21" s="42"/>
      <c r="O21" s="42"/>
      <c r="P21" s="42"/>
      <c r="Q21" s="42"/>
    </row>
    <row r="22" spans="1:17" ht="18" customHeight="1">
      <c r="A22" s="42"/>
      <c r="B22" s="134"/>
      <c r="C22" s="135"/>
      <c r="D22" s="136"/>
      <c r="E22" s="137"/>
      <c r="F22" s="138"/>
      <c r="G22" s="139"/>
      <c r="H22" s="42"/>
      <c r="I22" s="42"/>
      <c r="J22" s="42"/>
      <c r="K22" s="42"/>
      <c r="L22" s="42"/>
      <c r="M22" s="42"/>
      <c r="N22" s="42"/>
      <c r="O22" s="42"/>
      <c r="P22" s="42"/>
      <c r="Q22" s="42"/>
    </row>
    <row r="23" spans="1:17" ht="18" customHeight="1">
      <c r="A23" s="42"/>
      <c r="B23" s="282" t="s">
        <v>193</v>
      </c>
      <c r="C23" s="290" t="s">
        <v>529</v>
      </c>
      <c r="D23" s="169" t="s">
        <v>140</v>
      </c>
      <c r="E23" s="178">
        <v>32</v>
      </c>
      <c r="F23" s="167">
        <f>ROUND(E23*(1-(VLOOKUP(D23,$E$3:$F$5,2,0))),0)</f>
        <v>32</v>
      </c>
      <c r="G23" s="223">
        <f>ROUND(ROUND(F23*$F$5,0),2)</f>
        <v>0</v>
      </c>
      <c r="H23" s="42"/>
      <c r="I23" s="42"/>
      <c r="J23" s="42"/>
      <c r="K23" s="42"/>
      <c r="L23" s="42"/>
      <c r="M23" s="42"/>
      <c r="N23" s="42"/>
      <c r="O23" s="42"/>
      <c r="P23" s="42"/>
      <c r="Q23" s="42"/>
    </row>
    <row r="24" spans="1:17" ht="18" customHeight="1">
      <c r="A24" s="42"/>
      <c r="B24" s="134"/>
      <c r="C24" s="135"/>
      <c r="D24" s="136"/>
      <c r="E24" s="137"/>
      <c r="F24" s="138"/>
      <c r="G24" s="139"/>
      <c r="H24" s="42"/>
      <c r="I24" s="42"/>
      <c r="J24" s="42"/>
      <c r="K24" s="42"/>
      <c r="L24" s="42"/>
      <c r="M24" s="42"/>
      <c r="N24" s="42"/>
      <c r="O24" s="42"/>
      <c r="P24" s="42"/>
      <c r="Q24" s="42"/>
    </row>
    <row r="25" spans="1:17" ht="18" customHeight="1">
      <c r="A25" s="42"/>
      <c r="B25" s="301" t="s">
        <v>534</v>
      </c>
      <c r="C25" s="296"/>
      <c r="D25" s="297"/>
      <c r="E25" s="298"/>
      <c r="F25" s="299"/>
      <c r="G25" s="300"/>
      <c r="H25" s="42"/>
      <c r="I25" s="42"/>
      <c r="J25" s="42"/>
      <c r="K25" s="42"/>
      <c r="L25" s="42"/>
      <c r="M25" s="42"/>
      <c r="N25" s="42"/>
      <c r="O25" s="42"/>
      <c r="P25" s="42"/>
      <c r="Q25" s="42"/>
    </row>
    <row r="26" spans="1:17" ht="18" customHeight="1">
      <c r="A26" s="42"/>
      <c r="B26" s="134"/>
      <c r="C26" s="135"/>
      <c r="D26" s="136"/>
      <c r="E26" s="137"/>
      <c r="F26" s="138"/>
      <c r="G26" s="139"/>
      <c r="H26" s="42"/>
      <c r="I26" s="42"/>
      <c r="J26" s="42"/>
      <c r="K26" s="42"/>
      <c r="L26" s="42"/>
      <c r="M26" s="42"/>
      <c r="N26" s="42"/>
      <c r="O26" s="42"/>
      <c r="P26" s="42"/>
      <c r="Q26" s="42"/>
    </row>
    <row r="27" spans="1:17" ht="18" customHeight="1">
      <c r="A27" s="42"/>
      <c r="B27" s="282" t="s">
        <v>519</v>
      </c>
      <c r="C27" s="290" t="s">
        <v>530</v>
      </c>
      <c r="D27" s="169" t="s">
        <v>140</v>
      </c>
      <c r="E27" s="178">
        <v>127</v>
      </c>
      <c r="F27" s="167">
        <f>ROUND(E27*(1-(VLOOKUP(D27,$E$3:$F$5,2,0))),0)</f>
        <v>127</v>
      </c>
      <c r="G27" s="223">
        <f>ROUND(ROUND(F27*$F$5,0),2)</f>
        <v>0</v>
      </c>
      <c r="H27" s="42"/>
      <c r="I27" s="42"/>
      <c r="J27" s="42"/>
      <c r="K27" s="42"/>
      <c r="L27" s="42"/>
      <c r="M27" s="42"/>
      <c r="N27" s="42"/>
      <c r="O27" s="42"/>
      <c r="P27" s="42"/>
      <c r="Q27" s="42"/>
    </row>
    <row r="28" spans="1:17" ht="18" customHeight="1">
      <c r="A28" s="42"/>
      <c r="B28" s="282" t="s">
        <v>520</v>
      </c>
      <c r="C28" s="290" t="s">
        <v>531</v>
      </c>
      <c r="D28" s="169" t="s">
        <v>140</v>
      </c>
      <c r="E28" s="178">
        <v>129</v>
      </c>
      <c r="F28" s="167">
        <f>ROUND(E28*(1-(VLOOKUP(D28,$E$3:$F$5,2,0))),0)</f>
        <v>129</v>
      </c>
      <c r="G28" s="223">
        <f>ROUND(ROUND(F28*$F$5,0),2)</f>
        <v>0</v>
      </c>
      <c r="H28" s="42"/>
      <c r="I28" s="42"/>
      <c r="J28" s="42"/>
      <c r="K28" s="42"/>
      <c r="L28" s="42"/>
      <c r="M28" s="42"/>
      <c r="N28" s="42"/>
      <c r="O28" s="42"/>
      <c r="P28" s="42"/>
      <c r="Q28" s="42"/>
    </row>
    <row r="29" spans="1:17" ht="18" customHeight="1">
      <c r="A29" s="42"/>
      <c r="B29" s="134"/>
      <c r="C29" s="135"/>
      <c r="D29" s="136"/>
      <c r="E29" s="137"/>
      <c r="F29" s="138"/>
      <c r="G29" s="139"/>
      <c r="H29" s="42"/>
      <c r="I29" s="42"/>
      <c r="J29" s="42"/>
      <c r="K29" s="42"/>
      <c r="L29" s="42"/>
      <c r="M29" s="42"/>
      <c r="N29" s="42"/>
      <c r="O29" s="42"/>
      <c r="P29" s="42"/>
      <c r="Q29" s="42"/>
    </row>
    <row r="30" spans="1:17" ht="18" customHeight="1">
      <c r="A30" s="42"/>
      <c r="B30" s="282" t="s">
        <v>532</v>
      </c>
      <c r="C30" s="290" t="s">
        <v>548</v>
      </c>
      <c r="D30" s="169" t="s">
        <v>140</v>
      </c>
      <c r="E30" s="178">
        <v>39</v>
      </c>
      <c r="F30" s="167">
        <f>ROUND(E30*(1-(VLOOKUP(D30,$E$3:$F$5,2,0))),0)</f>
        <v>39</v>
      </c>
      <c r="G30" s="223">
        <f>ROUND(ROUND(F30*$F$5,0),2)</f>
        <v>0</v>
      </c>
      <c r="H30" s="42"/>
      <c r="I30" s="42"/>
      <c r="J30" s="42"/>
      <c r="K30" s="42"/>
      <c r="L30" s="42"/>
      <c r="M30" s="42"/>
      <c r="N30" s="42"/>
      <c r="O30" s="42"/>
      <c r="P30" s="42"/>
      <c r="Q30" s="42"/>
    </row>
    <row r="31" spans="1:17" ht="18" customHeight="1">
      <c r="A31" s="42"/>
      <c r="B31" s="282" t="s">
        <v>192</v>
      </c>
      <c r="C31" s="290" t="s">
        <v>548</v>
      </c>
      <c r="D31" s="169" t="s">
        <v>140</v>
      </c>
      <c r="E31" s="178">
        <v>62</v>
      </c>
      <c r="F31" s="167">
        <f>ROUND(E31*(1-(VLOOKUP(D31,$E$3:$F$5,2,0))),0)</f>
        <v>62</v>
      </c>
      <c r="G31" s="223">
        <f>ROUND(ROUND(F31*$F$5,0),2)</f>
        <v>0</v>
      </c>
      <c r="H31" s="42"/>
      <c r="I31" s="42"/>
      <c r="J31" s="42"/>
      <c r="K31" s="42"/>
      <c r="L31" s="42"/>
      <c r="M31" s="42"/>
      <c r="N31" s="42"/>
      <c r="O31" s="42"/>
      <c r="P31" s="42"/>
      <c r="Q31" s="42"/>
    </row>
    <row r="32" spans="1:17" ht="18" customHeight="1">
      <c r="A32" s="42"/>
      <c r="B32" s="282" t="s">
        <v>193</v>
      </c>
      <c r="C32" s="290" t="s">
        <v>549</v>
      </c>
      <c r="D32" s="169" t="s">
        <v>140</v>
      </c>
      <c r="E32" s="178">
        <v>32</v>
      </c>
      <c r="F32" s="167">
        <f>ROUND(E32*(1-(VLOOKUP(D32,$E$3:$F$5,2,0))),0)</f>
        <v>32</v>
      </c>
      <c r="G32" s="223">
        <f>ROUND(ROUND(F32*$F$5,0),2)</f>
        <v>0</v>
      </c>
      <c r="H32" s="42"/>
      <c r="I32" s="42"/>
      <c r="J32" s="42"/>
      <c r="K32" s="42"/>
      <c r="L32" s="42"/>
      <c r="M32" s="42"/>
      <c r="N32" s="42"/>
      <c r="O32" s="42"/>
      <c r="P32" s="42"/>
      <c r="Q32" s="42"/>
    </row>
    <row r="33" spans="1:17" ht="18" customHeight="1">
      <c r="A33" s="42"/>
      <c r="B33" s="134"/>
      <c r="C33" s="135"/>
      <c r="D33" s="136"/>
      <c r="E33" s="137"/>
      <c r="F33" s="138"/>
      <c r="G33" s="139"/>
      <c r="H33" s="42"/>
      <c r="I33" s="42"/>
      <c r="J33" s="42"/>
      <c r="K33" s="42"/>
      <c r="L33" s="42"/>
      <c r="M33" s="42"/>
      <c r="N33" s="42"/>
      <c r="O33" s="42"/>
      <c r="P33" s="42"/>
      <c r="Q33" s="42"/>
    </row>
    <row r="34" spans="1:17" ht="18" customHeight="1">
      <c r="A34" s="42"/>
      <c r="B34" s="282" t="s">
        <v>535</v>
      </c>
      <c r="C34" s="290" t="s">
        <v>550</v>
      </c>
      <c r="D34" s="169" t="s">
        <v>140</v>
      </c>
      <c r="E34" s="178">
        <v>277</v>
      </c>
      <c r="F34" s="167">
        <f t="shared" ref="F34:F46" si="2">ROUND(E34*(1-(VLOOKUP(D34,$E$3:$F$5,2,0))),0)</f>
        <v>277</v>
      </c>
      <c r="G34" s="223">
        <f t="shared" ref="G34:G46" si="3">ROUND(ROUND(F34*$F$5,0),2)</f>
        <v>0</v>
      </c>
      <c r="H34" s="42"/>
      <c r="I34" s="42"/>
      <c r="J34" s="42"/>
      <c r="K34" s="42"/>
      <c r="L34" s="42"/>
      <c r="M34" s="42"/>
      <c r="N34" s="42"/>
      <c r="O34" s="42"/>
      <c r="P34" s="42"/>
      <c r="Q34" s="42"/>
    </row>
    <row r="35" spans="1:17" ht="18" customHeight="1">
      <c r="A35" s="42"/>
      <c r="B35" s="282" t="s">
        <v>536</v>
      </c>
      <c r="C35" s="290" t="s">
        <v>551</v>
      </c>
      <c r="D35" s="169" t="s">
        <v>140</v>
      </c>
      <c r="E35" s="178">
        <v>277</v>
      </c>
      <c r="F35" s="167">
        <f t="shared" si="2"/>
        <v>277</v>
      </c>
      <c r="G35" s="223">
        <f t="shared" si="3"/>
        <v>0</v>
      </c>
      <c r="H35" s="42"/>
      <c r="I35" s="42"/>
      <c r="J35" s="42"/>
      <c r="K35" s="42"/>
      <c r="L35" s="42"/>
      <c r="M35" s="42"/>
      <c r="N35" s="42"/>
      <c r="O35" s="42"/>
      <c r="P35" s="42"/>
      <c r="Q35" s="42"/>
    </row>
    <row r="36" spans="1:17" ht="18" customHeight="1">
      <c r="A36" s="42"/>
      <c r="B36" s="282" t="s">
        <v>537</v>
      </c>
      <c r="C36" s="290" t="s">
        <v>552</v>
      </c>
      <c r="D36" s="169" t="s">
        <v>140</v>
      </c>
      <c r="E36" s="178">
        <v>277</v>
      </c>
      <c r="F36" s="167">
        <f t="shared" si="2"/>
        <v>277</v>
      </c>
      <c r="G36" s="223">
        <f t="shared" si="3"/>
        <v>0</v>
      </c>
      <c r="H36" s="42"/>
      <c r="I36" s="42"/>
      <c r="J36" s="42"/>
      <c r="K36" s="42"/>
      <c r="L36" s="42"/>
      <c r="M36" s="42"/>
      <c r="N36" s="42"/>
      <c r="O36" s="42"/>
      <c r="P36" s="42"/>
      <c r="Q36" s="42"/>
    </row>
    <row r="37" spans="1:17" ht="18" customHeight="1">
      <c r="A37" s="42"/>
      <c r="B37" s="282" t="s">
        <v>538</v>
      </c>
      <c r="C37" s="290" t="s">
        <v>553</v>
      </c>
      <c r="D37" s="169" t="s">
        <v>140</v>
      </c>
      <c r="E37" s="178">
        <v>282</v>
      </c>
      <c r="F37" s="167">
        <f t="shared" si="2"/>
        <v>282</v>
      </c>
      <c r="G37" s="223">
        <f t="shared" si="3"/>
        <v>0</v>
      </c>
      <c r="H37" s="42"/>
      <c r="I37" s="42"/>
      <c r="J37" s="42"/>
      <c r="K37" s="42"/>
      <c r="L37" s="42"/>
      <c r="M37" s="42"/>
      <c r="N37" s="42"/>
      <c r="O37" s="42"/>
      <c r="P37" s="42"/>
      <c r="Q37" s="42"/>
    </row>
    <row r="38" spans="1:17" ht="18" customHeight="1">
      <c r="A38" s="42"/>
      <c r="B38" s="282" t="s">
        <v>539</v>
      </c>
      <c r="C38" s="290" t="s">
        <v>554</v>
      </c>
      <c r="D38" s="169" t="s">
        <v>140</v>
      </c>
      <c r="E38" s="178">
        <v>282</v>
      </c>
      <c r="F38" s="167">
        <f t="shared" si="2"/>
        <v>282</v>
      </c>
      <c r="G38" s="223">
        <f t="shared" si="3"/>
        <v>0</v>
      </c>
      <c r="H38" s="42"/>
      <c r="I38" s="42"/>
      <c r="J38" s="42"/>
      <c r="K38" s="42"/>
      <c r="L38" s="42"/>
      <c r="M38" s="42"/>
      <c r="N38" s="42"/>
      <c r="O38" s="42"/>
      <c r="P38" s="42"/>
      <c r="Q38" s="42"/>
    </row>
    <row r="39" spans="1:17" ht="18" customHeight="1">
      <c r="A39" s="42"/>
      <c r="B39" s="282" t="s">
        <v>540</v>
      </c>
      <c r="C39" s="290" t="s">
        <v>555</v>
      </c>
      <c r="D39" s="169" t="s">
        <v>140</v>
      </c>
      <c r="E39" s="178">
        <v>294</v>
      </c>
      <c r="F39" s="167">
        <f t="shared" si="2"/>
        <v>294</v>
      </c>
      <c r="G39" s="223">
        <f t="shared" si="3"/>
        <v>0</v>
      </c>
      <c r="H39" s="42"/>
      <c r="I39" s="42"/>
      <c r="J39" s="42"/>
      <c r="K39" s="42"/>
      <c r="L39" s="42"/>
      <c r="M39" s="42"/>
      <c r="N39" s="42"/>
      <c r="O39" s="42"/>
      <c r="P39" s="42"/>
      <c r="Q39" s="42"/>
    </row>
    <row r="40" spans="1:17" ht="18" customHeight="1">
      <c r="A40" s="42"/>
      <c r="B40" s="282" t="s">
        <v>541</v>
      </c>
      <c r="C40" s="290" t="s">
        <v>556</v>
      </c>
      <c r="D40" s="169" t="s">
        <v>140</v>
      </c>
      <c r="E40" s="178">
        <v>305</v>
      </c>
      <c r="F40" s="167">
        <f t="shared" si="2"/>
        <v>305</v>
      </c>
      <c r="G40" s="223">
        <f t="shared" si="3"/>
        <v>0</v>
      </c>
      <c r="H40" s="42"/>
      <c r="I40" s="42"/>
      <c r="J40" s="42"/>
      <c r="K40" s="42"/>
      <c r="L40" s="42"/>
      <c r="M40" s="42"/>
      <c r="N40" s="42"/>
      <c r="O40" s="42"/>
      <c r="P40" s="42"/>
      <c r="Q40" s="42"/>
    </row>
    <row r="41" spans="1:17" ht="18" customHeight="1">
      <c r="A41" s="42"/>
      <c r="B41" s="282" t="s">
        <v>542</v>
      </c>
      <c r="C41" s="290" t="s">
        <v>557</v>
      </c>
      <c r="D41" s="169" t="s">
        <v>140</v>
      </c>
      <c r="E41" s="178">
        <v>305</v>
      </c>
      <c r="F41" s="167">
        <f t="shared" si="2"/>
        <v>305</v>
      </c>
      <c r="G41" s="223">
        <f t="shared" si="3"/>
        <v>0</v>
      </c>
      <c r="H41" s="42"/>
      <c r="I41" s="42"/>
      <c r="J41" s="42"/>
      <c r="K41" s="42"/>
      <c r="L41" s="42"/>
      <c r="M41" s="42"/>
      <c r="N41" s="42"/>
      <c r="O41" s="42"/>
      <c r="P41" s="42"/>
      <c r="Q41" s="42"/>
    </row>
    <row r="42" spans="1:17" ht="18" customHeight="1">
      <c r="A42" s="42"/>
      <c r="B42" s="282" t="s">
        <v>543</v>
      </c>
      <c r="C42" s="290" t="s">
        <v>558</v>
      </c>
      <c r="D42" s="169" t="s">
        <v>140</v>
      </c>
      <c r="E42" s="178">
        <v>305</v>
      </c>
      <c r="F42" s="167">
        <f t="shared" si="2"/>
        <v>305</v>
      </c>
      <c r="G42" s="223">
        <f t="shared" si="3"/>
        <v>0</v>
      </c>
      <c r="H42" s="42"/>
      <c r="I42" s="42"/>
      <c r="J42" s="42"/>
      <c r="K42" s="42"/>
      <c r="L42" s="42"/>
      <c r="M42" s="42"/>
      <c r="N42" s="42"/>
      <c r="O42" s="42"/>
      <c r="P42" s="42"/>
      <c r="Q42" s="42"/>
    </row>
    <row r="43" spans="1:17" ht="18" customHeight="1">
      <c r="A43" s="42"/>
      <c r="B43" s="282" t="s">
        <v>544</v>
      </c>
      <c r="C43" s="290" t="s">
        <v>559</v>
      </c>
      <c r="D43" s="169" t="s">
        <v>140</v>
      </c>
      <c r="E43" s="178">
        <v>339</v>
      </c>
      <c r="F43" s="167">
        <f t="shared" si="2"/>
        <v>339</v>
      </c>
      <c r="G43" s="223">
        <f t="shared" si="3"/>
        <v>0</v>
      </c>
      <c r="H43" s="42"/>
      <c r="I43" s="42"/>
      <c r="J43" s="42"/>
      <c r="K43" s="42"/>
      <c r="L43" s="42"/>
      <c r="M43" s="42"/>
      <c r="N43" s="42"/>
      <c r="O43" s="42"/>
      <c r="P43" s="42"/>
      <c r="Q43" s="42"/>
    </row>
    <row r="44" spans="1:17" ht="18" customHeight="1">
      <c r="A44" s="42"/>
      <c r="B44" s="282" t="s">
        <v>545</v>
      </c>
      <c r="C44" s="290" t="s">
        <v>560</v>
      </c>
      <c r="D44" s="169" t="s">
        <v>140</v>
      </c>
      <c r="E44" s="178">
        <v>793</v>
      </c>
      <c r="F44" s="167">
        <f t="shared" si="2"/>
        <v>793</v>
      </c>
      <c r="G44" s="223">
        <f t="shared" si="3"/>
        <v>0</v>
      </c>
      <c r="H44" s="42"/>
      <c r="I44" s="42"/>
      <c r="J44" s="42"/>
      <c r="K44" s="42"/>
      <c r="L44" s="42"/>
      <c r="M44" s="42"/>
      <c r="N44" s="42"/>
      <c r="O44" s="42"/>
      <c r="P44" s="42"/>
      <c r="Q44" s="42"/>
    </row>
    <row r="45" spans="1:17" ht="18" customHeight="1">
      <c r="A45" s="42"/>
      <c r="B45" s="282" t="s">
        <v>546</v>
      </c>
      <c r="C45" s="290" t="s">
        <v>561</v>
      </c>
      <c r="D45" s="169" t="s">
        <v>140</v>
      </c>
      <c r="E45" s="178">
        <v>804</v>
      </c>
      <c r="F45" s="167">
        <f t="shared" si="2"/>
        <v>804</v>
      </c>
      <c r="G45" s="223">
        <f t="shared" si="3"/>
        <v>0</v>
      </c>
      <c r="H45" s="42"/>
      <c r="I45" s="42"/>
      <c r="J45" s="42"/>
      <c r="K45" s="42"/>
      <c r="L45" s="42"/>
      <c r="M45" s="42"/>
      <c r="N45" s="42"/>
      <c r="O45" s="42"/>
      <c r="P45" s="42"/>
      <c r="Q45" s="42"/>
    </row>
    <row r="46" spans="1:17" ht="18" customHeight="1">
      <c r="A46" s="42"/>
      <c r="B46" s="282" t="s">
        <v>547</v>
      </c>
      <c r="C46" s="290" t="s">
        <v>562</v>
      </c>
      <c r="D46" s="169" t="s">
        <v>140</v>
      </c>
      <c r="E46" s="178">
        <v>887</v>
      </c>
      <c r="F46" s="167">
        <f t="shared" si="2"/>
        <v>887</v>
      </c>
      <c r="G46" s="223">
        <f t="shared" si="3"/>
        <v>0</v>
      </c>
      <c r="H46" s="42"/>
      <c r="I46" s="42"/>
      <c r="J46" s="42"/>
      <c r="K46" s="42"/>
      <c r="L46" s="42"/>
      <c r="M46" s="42"/>
      <c r="N46" s="42"/>
      <c r="O46" s="42"/>
      <c r="P46" s="42"/>
      <c r="Q46" s="42"/>
    </row>
    <row r="47" spans="1:17" ht="18" customHeight="1">
      <c r="A47" s="42"/>
      <c r="B47" s="134"/>
      <c r="C47" s="135"/>
      <c r="D47" s="136"/>
      <c r="E47" s="137"/>
      <c r="F47" s="138"/>
      <c r="G47" s="139"/>
      <c r="H47" s="42"/>
      <c r="I47" s="42"/>
      <c r="J47" s="42"/>
      <c r="K47" s="42"/>
      <c r="L47" s="42"/>
      <c r="M47" s="42"/>
      <c r="N47" s="42"/>
      <c r="O47" s="42"/>
      <c r="P47" s="42"/>
      <c r="Q47" s="42"/>
    </row>
    <row r="48" spans="1:17" ht="18" customHeight="1">
      <c r="A48" s="42"/>
      <c r="B48" s="301" t="s">
        <v>563</v>
      </c>
      <c r="C48" s="302"/>
      <c r="D48" s="303"/>
      <c r="E48" s="304"/>
      <c r="F48" s="305"/>
      <c r="G48" s="306"/>
      <c r="H48" s="42"/>
      <c r="I48" s="42"/>
      <c r="J48" s="42"/>
      <c r="K48" s="42"/>
      <c r="L48" s="42"/>
      <c r="M48" s="42"/>
      <c r="N48" s="42"/>
      <c r="O48" s="42"/>
      <c r="P48" s="42"/>
      <c r="Q48" s="42"/>
    </row>
    <row r="49" spans="1:17" ht="18" customHeight="1">
      <c r="A49" s="42"/>
      <c r="B49" s="134"/>
      <c r="C49" s="135"/>
      <c r="D49" s="136"/>
      <c r="E49" s="137"/>
      <c r="F49" s="138"/>
      <c r="G49" s="139"/>
      <c r="H49" s="42"/>
      <c r="I49" s="42"/>
      <c r="J49" s="42"/>
      <c r="K49" s="42"/>
      <c r="L49" s="42"/>
      <c r="M49" s="42"/>
      <c r="N49" s="42"/>
      <c r="O49" s="42"/>
      <c r="P49" s="42"/>
      <c r="Q49" s="42"/>
    </row>
    <row r="50" spans="1:17" ht="18" customHeight="1">
      <c r="A50" s="42"/>
      <c r="B50" s="282" t="s">
        <v>564</v>
      </c>
      <c r="C50" s="290" t="s">
        <v>624</v>
      </c>
      <c r="D50" s="169" t="s">
        <v>140</v>
      </c>
      <c r="E50" s="178">
        <v>25</v>
      </c>
      <c r="F50" s="167">
        <f t="shared" ref="F50:F55" si="4">ROUND(E50*(1-(VLOOKUP(D50,$E$3:$F$5,2,0))),0)</f>
        <v>25</v>
      </c>
      <c r="G50" s="223">
        <f t="shared" ref="G50:G55" si="5">ROUND(ROUND(F50*$F$5,0),2)</f>
        <v>0</v>
      </c>
      <c r="H50" s="42"/>
      <c r="I50" s="42"/>
      <c r="J50" s="42"/>
      <c r="K50" s="42"/>
      <c r="L50" s="42"/>
      <c r="M50" s="42"/>
      <c r="N50" s="42"/>
      <c r="O50" s="42"/>
      <c r="P50" s="42"/>
      <c r="Q50" s="42"/>
    </row>
    <row r="51" spans="1:17" ht="18" customHeight="1">
      <c r="A51" s="42"/>
      <c r="B51" s="282" t="s">
        <v>565</v>
      </c>
      <c r="C51" s="290" t="s">
        <v>625</v>
      </c>
      <c r="D51" s="169" t="s">
        <v>140</v>
      </c>
      <c r="E51" s="178">
        <v>25</v>
      </c>
      <c r="F51" s="167">
        <f t="shared" si="4"/>
        <v>25</v>
      </c>
      <c r="G51" s="223">
        <f t="shared" si="5"/>
        <v>0</v>
      </c>
      <c r="H51" s="42"/>
      <c r="I51" s="42"/>
      <c r="J51" s="42"/>
      <c r="K51" s="42"/>
      <c r="L51" s="42"/>
      <c r="M51" s="42"/>
      <c r="N51" s="42"/>
      <c r="O51" s="42"/>
      <c r="P51" s="42"/>
      <c r="Q51" s="42"/>
    </row>
    <row r="52" spans="1:17" ht="18" customHeight="1">
      <c r="A52" s="42"/>
      <c r="B52" s="282" t="s">
        <v>192</v>
      </c>
      <c r="C52" s="290" t="s">
        <v>521</v>
      </c>
      <c r="D52" s="169" t="s">
        <v>140</v>
      </c>
      <c r="E52" s="178">
        <v>62</v>
      </c>
      <c r="F52" s="167">
        <f t="shared" si="4"/>
        <v>62</v>
      </c>
      <c r="G52" s="223">
        <f t="shared" si="5"/>
        <v>0</v>
      </c>
      <c r="H52" s="42"/>
      <c r="I52" s="42"/>
      <c r="J52" s="42"/>
      <c r="K52" s="42"/>
      <c r="L52" s="42"/>
      <c r="M52" s="42"/>
      <c r="N52" s="42"/>
      <c r="O52" s="42"/>
      <c r="P52" s="42"/>
      <c r="Q52" s="42"/>
    </row>
    <row r="53" spans="1:17" ht="18" customHeight="1">
      <c r="A53" s="42"/>
      <c r="B53" s="282" t="s">
        <v>566</v>
      </c>
      <c r="C53" s="290" t="s">
        <v>626</v>
      </c>
      <c r="D53" s="169" t="s">
        <v>140</v>
      </c>
      <c r="E53" s="178">
        <v>102</v>
      </c>
      <c r="F53" s="167">
        <f t="shared" si="4"/>
        <v>102</v>
      </c>
      <c r="G53" s="223">
        <f t="shared" si="5"/>
        <v>0</v>
      </c>
      <c r="H53" s="42"/>
      <c r="I53" s="42"/>
      <c r="J53" s="42"/>
      <c r="K53" s="42"/>
      <c r="L53" s="42"/>
      <c r="M53" s="42"/>
      <c r="N53" s="42"/>
      <c r="O53" s="42"/>
      <c r="P53" s="42"/>
      <c r="Q53" s="42"/>
    </row>
    <row r="54" spans="1:17" ht="18" customHeight="1">
      <c r="A54" s="42"/>
      <c r="B54" s="282" t="s">
        <v>567</v>
      </c>
      <c r="C54" s="290" t="s">
        <v>627</v>
      </c>
      <c r="D54" s="169" t="s">
        <v>140</v>
      </c>
      <c r="E54" s="178">
        <v>60</v>
      </c>
      <c r="F54" s="167">
        <f t="shared" si="4"/>
        <v>60</v>
      </c>
      <c r="G54" s="223">
        <f t="shared" si="5"/>
        <v>0</v>
      </c>
      <c r="H54" s="42"/>
      <c r="I54" s="42"/>
      <c r="J54" s="42"/>
      <c r="K54" s="42"/>
      <c r="L54" s="42"/>
      <c r="M54" s="42"/>
      <c r="N54" s="42"/>
      <c r="O54" s="42"/>
      <c r="P54" s="42"/>
      <c r="Q54" s="42"/>
    </row>
    <row r="55" spans="1:17" ht="18" customHeight="1">
      <c r="A55" s="42"/>
      <c r="B55" s="282" t="s">
        <v>568</v>
      </c>
      <c r="C55" s="290" t="s">
        <v>628</v>
      </c>
      <c r="D55" s="169" t="s">
        <v>140</v>
      </c>
      <c r="E55" s="178">
        <v>55</v>
      </c>
      <c r="F55" s="167">
        <f t="shared" si="4"/>
        <v>55</v>
      </c>
      <c r="G55" s="223">
        <f t="shared" si="5"/>
        <v>0</v>
      </c>
      <c r="H55" s="42"/>
      <c r="I55" s="42"/>
      <c r="J55" s="42"/>
      <c r="K55" s="42"/>
      <c r="L55" s="42"/>
      <c r="M55" s="42"/>
      <c r="N55" s="42"/>
      <c r="O55" s="42"/>
      <c r="P55" s="42"/>
      <c r="Q55" s="42"/>
    </row>
    <row r="56" spans="1:17" ht="18" customHeight="1">
      <c r="A56" s="42"/>
      <c r="B56" s="134"/>
      <c r="C56" s="135"/>
      <c r="D56" s="136"/>
      <c r="E56" s="137"/>
      <c r="F56" s="138"/>
      <c r="G56" s="139"/>
      <c r="H56" s="42"/>
      <c r="I56" s="42"/>
      <c r="J56" s="42"/>
      <c r="K56" s="42"/>
      <c r="L56" s="42"/>
      <c r="M56" s="42"/>
      <c r="N56" s="42"/>
      <c r="O56" s="42"/>
      <c r="P56" s="42"/>
      <c r="Q56" s="42"/>
    </row>
    <row r="57" spans="1:17" ht="18" customHeight="1">
      <c r="A57" s="42"/>
      <c r="B57" s="282" t="s">
        <v>569</v>
      </c>
      <c r="C57" s="290" t="s">
        <v>629</v>
      </c>
      <c r="D57" s="169" t="s">
        <v>140</v>
      </c>
      <c r="E57" s="178">
        <v>130</v>
      </c>
      <c r="F57" s="167">
        <f>ROUND(E57*(1-(VLOOKUP(D57,$E$3:$F$5,2,0))),0)</f>
        <v>130</v>
      </c>
      <c r="G57" s="223">
        <f>ROUND(ROUND(F57*$F$5,0),2)</f>
        <v>0</v>
      </c>
      <c r="H57" s="42"/>
      <c r="I57" s="42"/>
      <c r="J57" s="42"/>
      <c r="K57" s="42"/>
      <c r="L57" s="42"/>
      <c r="M57" s="42"/>
      <c r="N57" s="42"/>
      <c r="O57" s="42"/>
      <c r="P57" s="42"/>
      <c r="Q57" s="42"/>
    </row>
    <row r="58" spans="1:17" ht="18" customHeight="1">
      <c r="A58" s="42"/>
      <c r="B58" s="282" t="s">
        <v>570</v>
      </c>
      <c r="C58" s="290" t="s">
        <v>630</v>
      </c>
      <c r="D58" s="169" t="s">
        <v>140</v>
      </c>
      <c r="E58" s="178">
        <v>130</v>
      </c>
      <c r="F58" s="167">
        <f>ROUND(E58*(1-(VLOOKUP(D58,$E$3:$F$5,2,0))),0)</f>
        <v>130</v>
      </c>
      <c r="G58" s="223">
        <f>ROUND(ROUND(F58*$F$5,0),2)</f>
        <v>0</v>
      </c>
      <c r="H58" s="42"/>
      <c r="I58" s="42"/>
      <c r="J58" s="42"/>
      <c r="K58" s="42"/>
      <c r="L58" s="42"/>
      <c r="M58" s="42"/>
      <c r="N58" s="42"/>
      <c r="O58" s="42"/>
      <c r="P58" s="42"/>
      <c r="Q58" s="42"/>
    </row>
    <row r="59" spans="1:17" ht="18" customHeight="1">
      <c r="A59" s="42"/>
      <c r="B59" s="282" t="s">
        <v>571</v>
      </c>
      <c r="C59" s="290" t="s">
        <v>626</v>
      </c>
      <c r="D59" s="169" t="s">
        <v>140</v>
      </c>
      <c r="E59" s="178">
        <v>65</v>
      </c>
      <c r="F59" s="167">
        <f>ROUND(E59*(1-(VLOOKUP(D59,$E$3:$F$5,2,0))),0)</f>
        <v>65</v>
      </c>
      <c r="G59" s="223">
        <f>ROUND(ROUND(F59*$F$5,0),2)</f>
        <v>0</v>
      </c>
      <c r="H59" s="42"/>
      <c r="I59" s="42"/>
      <c r="J59" s="42"/>
      <c r="K59" s="42"/>
      <c r="L59" s="42"/>
      <c r="M59" s="42"/>
      <c r="N59" s="42"/>
      <c r="O59" s="42"/>
      <c r="P59" s="42"/>
      <c r="Q59" s="42"/>
    </row>
    <row r="60" spans="1:17" ht="18" customHeight="1">
      <c r="A60" s="42"/>
      <c r="B60" s="134"/>
      <c r="C60" s="135"/>
      <c r="D60" s="136"/>
      <c r="E60" s="137"/>
      <c r="F60" s="138"/>
      <c r="G60" s="139"/>
      <c r="H60" s="42"/>
      <c r="I60" s="42"/>
      <c r="J60" s="42"/>
      <c r="K60" s="42"/>
      <c r="L60" s="42"/>
      <c r="M60" s="42"/>
      <c r="N60" s="42"/>
      <c r="O60" s="42"/>
      <c r="P60" s="42"/>
      <c r="Q60" s="42"/>
    </row>
    <row r="61" spans="1:17" ht="18" customHeight="1">
      <c r="A61" s="42"/>
      <c r="B61" s="282" t="s">
        <v>572</v>
      </c>
      <c r="C61" s="290" t="s">
        <v>631</v>
      </c>
      <c r="D61" s="169" t="s">
        <v>140</v>
      </c>
      <c r="E61" s="178">
        <v>105</v>
      </c>
      <c r="F61" s="167">
        <f t="shared" ref="F61:F66" si="6">ROUND(E61*(1-(VLOOKUP(D61,$E$3:$F$5,2,0))),0)</f>
        <v>105</v>
      </c>
      <c r="G61" s="223">
        <f t="shared" ref="G61:G66" si="7">ROUND(ROUND(F61*$F$5,0),2)</f>
        <v>0</v>
      </c>
      <c r="H61" s="42"/>
      <c r="I61" s="42"/>
      <c r="J61" s="42"/>
      <c r="K61" s="42"/>
      <c r="L61" s="42"/>
      <c r="M61" s="42"/>
      <c r="N61" s="42"/>
      <c r="O61" s="42"/>
      <c r="P61" s="42"/>
      <c r="Q61" s="42"/>
    </row>
    <row r="62" spans="1:17" ht="18" customHeight="1">
      <c r="A62" s="42"/>
      <c r="B62" s="282" t="s">
        <v>573</v>
      </c>
      <c r="C62" s="290" t="s">
        <v>632</v>
      </c>
      <c r="D62" s="169" t="s">
        <v>140</v>
      </c>
      <c r="E62" s="178">
        <v>52</v>
      </c>
      <c r="F62" s="167">
        <f t="shared" si="6"/>
        <v>52</v>
      </c>
      <c r="G62" s="223">
        <f t="shared" si="7"/>
        <v>0</v>
      </c>
      <c r="H62" s="42"/>
      <c r="I62" s="42"/>
      <c r="J62" s="42"/>
      <c r="K62" s="42"/>
      <c r="L62" s="42"/>
      <c r="M62" s="42"/>
      <c r="N62" s="42"/>
      <c r="O62" s="42"/>
      <c r="P62" s="42"/>
      <c r="Q62" s="42"/>
    </row>
    <row r="63" spans="1:17" ht="18" customHeight="1">
      <c r="A63" s="42"/>
      <c r="B63" s="282" t="s">
        <v>574</v>
      </c>
      <c r="C63" s="290" t="s">
        <v>633</v>
      </c>
      <c r="D63" s="169" t="s">
        <v>140</v>
      </c>
      <c r="E63" s="178">
        <v>180</v>
      </c>
      <c r="F63" s="167">
        <f t="shared" si="6"/>
        <v>180</v>
      </c>
      <c r="G63" s="223">
        <f t="shared" si="7"/>
        <v>0</v>
      </c>
      <c r="H63" s="42"/>
      <c r="I63" s="42"/>
      <c r="J63" s="42"/>
      <c r="K63" s="42"/>
      <c r="L63" s="42"/>
      <c r="M63" s="42"/>
      <c r="N63" s="42"/>
      <c r="O63" s="42"/>
      <c r="P63" s="42"/>
      <c r="Q63" s="42"/>
    </row>
    <row r="64" spans="1:17" ht="18" customHeight="1">
      <c r="A64" s="42"/>
      <c r="B64" s="282" t="s">
        <v>575</v>
      </c>
      <c r="C64" s="290" t="s">
        <v>634</v>
      </c>
      <c r="D64" s="169" t="s">
        <v>140</v>
      </c>
      <c r="E64" s="178">
        <v>142</v>
      </c>
      <c r="F64" s="167">
        <f t="shared" si="6"/>
        <v>142</v>
      </c>
      <c r="G64" s="223">
        <f t="shared" si="7"/>
        <v>0</v>
      </c>
      <c r="H64" s="42"/>
      <c r="I64" s="42"/>
      <c r="J64" s="42"/>
      <c r="K64" s="42"/>
      <c r="L64" s="42"/>
      <c r="M64" s="42"/>
      <c r="N64" s="42"/>
      <c r="O64" s="42"/>
      <c r="P64" s="42"/>
      <c r="Q64" s="42"/>
    </row>
    <row r="65" spans="1:17" ht="18" customHeight="1">
      <c r="A65" s="42"/>
      <c r="B65" s="282" t="s">
        <v>576</v>
      </c>
      <c r="C65" s="290" t="s">
        <v>631</v>
      </c>
      <c r="D65" s="169" t="s">
        <v>140</v>
      </c>
      <c r="E65" s="178">
        <v>224</v>
      </c>
      <c r="F65" s="167">
        <f t="shared" si="6"/>
        <v>224</v>
      </c>
      <c r="G65" s="223">
        <f t="shared" si="7"/>
        <v>0</v>
      </c>
      <c r="H65" s="42"/>
      <c r="I65" s="42"/>
      <c r="J65" s="42"/>
      <c r="K65" s="42"/>
      <c r="L65" s="42"/>
      <c r="M65" s="42"/>
      <c r="N65" s="42"/>
      <c r="O65" s="42"/>
      <c r="P65" s="42"/>
      <c r="Q65" s="42"/>
    </row>
    <row r="66" spans="1:17" ht="18" customHeight="1">
      <c r="A66" s="42"/>
      <c r="B66" s="282" t="s">
        <v>577</v>
      </c>
      <c r="C66" s="290" t="s">
        <v>635</v>
      </c>
      <c r="D66" s="169" t="s">
        <v>140</v>
      </c>
      <c r="E66" s="178">
        <v>83</v>
      </c>
      <c r="F66" s="167">
        <f t="shared" si="6"/>
        <v>83</v>
      </c>
      <c r="G66" s="223">
        <f t="shared" si="7"/>
        <v>0</v>
      </c>
      <c r="H66" s="42"/>
      <c r="I66" s="42"/>
      <c r="J66" s="42"/>
      <c r="K66" s="42"/>
      <c r="L66" s="42"/>
      <c r="M66" s="42"/>
      <c r="N66" s="42"/>
      <c r="O66" s="42"/>
      <c r="P66" s="42"/>
      <c r="Q66" s="42"/>
    </row>
    <row r="67" spans="1:17" ht="18" customHeight="1">
      <c r="A67" s="42"/>
      <c r="B67" s="134"/>
      <c r="C67" s="135"/>
      <c r="D67" s="136"/>
      <c r="E67" s="137"/>
      <c r="F67" s="138"/>
      <c r="G67" s="139"/>
      <c r="H67" s="42"/>
      <c r="I67" s="42"/>
      <c r="J67" s="42"/>
      <c r="K67" s="42"/>
      <c r="L67" s="42"/>
      <c r="M67" s="42"/>
      <c r="N67" s="42"/>
      <c r="O67" s="42"/>
      <c r="P67" s="42"/>
      <c r="Q67" s="42"/>
    </row>
    <row r="68" spans="1:17" ht="18" customHeight="1">
      <c r="A68" s="42"/>
      <c r="B68" s="282" t="s">
        <v>578</v>
      </c>
      <c r="C68" s="290" t="s">
        <v>636</v>
      </c>
      <c r="D68" s="169" t="s">
        <v>140</v>
      </c>
      <c r="E68" s="178">
        <v>332</v>
      </c>
      <c r="F68" s="167">
        <f t="shared" ref="F68:F73" si="8">ROUND(E68*(1-(VLOOKUP(D68,$E$3:$F$5,2,0))),0)</f>
        <v>332</v>
      </c>
      <c r="G68" s="223">
        <f t="shared" ref="G68:G73" si="9">ROUND(ROUND(F68*$F$5,0),2)</f>
        <v>0</v>
      </c>
      <c r="H68" s="42"/>
      <c r="I68" s="42"/>
      <c r="J68" s="42"/>
      <c r="K68" s="42"/>
      <c r="L68" s="42"/>
      <c r="M68" s="42"/>
      <c r="N68" s="42"/>
      <c r="O68" s="42"/>
      <c r="P68" s="42"/>
      <c r="Q68" s="42"/>
    </row>
    <row r="69" spans="1:17" ht="18" customHeight="1">
      <c r="A69" s="42"/>
      <c r="B69" s="282" t="s">
        <v>579</v>
      </c>
      <c r="C69" s="290" t="s">
        <v>636</v>
      </c>
      <c r="D69" s="169" t="s">
        <v>140</v>
      </c>
      <c r="E69" s="178" t="e">
        <v>#N/A</v>
      </c>
      <c r="F69" s="167" t="e">
        <f t="shared" si="8"/>
        <v>#N/A</v>
      </c>
      <c r="G69" s="223" t="e">
        <f t="shared" si="9"/>
        <v>#N/A</v>
      </c>
      <c r="H69" s="42"/>
      <c r="I69" s="42"/>
      <c r="J69" s="42"/>
      <c r="K69" s="42"/>
      <c r="L69" s="42"/>
      <c r="M69" s="42"/>
      <c r="N69" s="42"/>
      <c r="O69" s="42"/>
      <c r="P69" s="42"/>
      <c r="Q69" s="42"/>
    </row>
    <row r="70" spans="1:17" ht="18" customHeight="1">
      <c r="A70" s="42"/>
      <c r="B70" s="282" t="s">
        <v>580</v>
      </c>
      <c r="C70" s="290" t="s">
        <v>636</v>
      </c>
      <c r="D70" s="169" t="s">
        <v>140</v>
      </c>
      <c r="E70" s="178">
        <v>595</v>
      </c>
      <c r="F70" s="167">
        <f t="shared" si="8"/>
        <v>595</v>
      </c>
      <c r="G70" s="223">
        <f t="shared" si="9"/>
        <v>0</v>
      </c>
      <c r="H70" s="42"/>
      <c r="I70" s="42"/>
      <c r="J70" s="42"/>
      <c r="K70" s="42"/>
      <c r="L70" s="42"/>
      <c r="M70" s="42"/>
      <c r="N70" s="42"/>
      <c r="O70" s="42"/>
      <c r="P70" s="42"/>
      <c r="Q70" s="42"/>
    </row>
    <row r="71" spans="1:17" ht="18" customHeight="1">
      <c r="A71" s="42"/>
      <c r="B71" s="282" t="s">
        <v>581</v>
      </c>
      <c r="C71" s="290" t="s">
        <v>636</v>
      </c>
      <c r="D71" s="169" t="s">
        <v>140</v>
      </c>
      <c r="E71" s="178">
        <v>315</v>
      </c>
      <c r="F71" s="167">
        <f t="shared" si="8"/>
        <v>315</v>
      </c>
      <c r="G71" s="223">
        <f t="shared" si="9"/>
        <v>0</v>
      </c>
      <c r="H71" s="42"/>
      <c r="I71" s="42"/>
      <c r="J71" s="42"/>
      <c r="K71" s="42"/>
      <c r="L71" s="42"/>
      <c r="M71" s="42"/>
      <c r="N71" s="42"/>
      <c r="O71" s="42"/>
      <c r="P71" s="42"/>
      <c r="Q71" s="42"/>
    </row>
    <row r="72" spans="1:17" ht="18" customHeight="1">
      <c r="A72" s="42"/>
      <c r="B72" s="282" t="s">
        <v>582</v>
      </c>
      <c r="C72" s="290" t="s">
        <v>636</v>
      </c>
      <c r="D72" s="169" t="s">
        <v>140</v>
      </c>
      <c r="E72" s="178">
        <v>513</v>
      </c>
      <c r="F72" s="167">
        <f t="shared" si="8"/>
        <v>513</v>
      </c>
      <c r="G72" s="223">
        <f t="shared" si="9"/>
        <v>0</v>
      </c>
      <c r="H72" s="42"/>
      <c r="I72" s="42"/>
      <c r="J72" s="42"/>
      <c r="K72" s="42"/>
      <c r="L72" s="42"/>
      <c r="M72" s="42"/>
      <c r="N72" s="42"/>
      <c r="O72" s="42"/>
      <c r="P72" s="42"/>
      <c r="Q72" s="42"/>
    </row>
    <row r="73" spans="1:17" ht="18" customHeight="1">
      <c r="A73" s="42"/>
      <c r="B73" s="282" t="s">
        <v>583</v>
      </c>
      <c r="C73" s="290" t="s">
        <v>636</v>
      </c>
      <c r="D73" s="169" t="s">
        <v>140</v>
      </c>
      <c r="E73" s="178">
        <v>564</v>
      </c>
      <c r="F73" s="167">
        <f t="shared" si="8"/>
        <v>564</v>
      </c>
      <c r="G73" s="223">
        <f t="shared" si="9"/>
        <v>0</v>
      </c>
      <c r="H73" s="42"/>
      <c r="I73" s="42"/>
      <c r="J73" s="42"/>
      <c r="K73" s="42"/>
      <c r="L73" s="42"/>
      <c r="M73" s="42"/>
      <c r="N73" s="42"/>
      <c r="O73" s="42"/>
      <c r="P73" s="42"/>
      <c r="Q73" s="42"/>
    </row>
    <row r="74" spans="1:17" ht="18" customHeight="1">
      <c r="A74" s="42"/>
      <c r="B74" s="134"/>
      <c r="C74" s="135"/>
      <c r="D74" s="136"/>
      <c r="E74" s="137"/>
      <c r="F74" s="138"/>
      <c r="G74" s="139"/>
      <c r="H74" s="42"/>
      <c r="I74" s="42"/>
      <c r="J74" s="42"/>
      <c r="K74" s="42"/>
      <c r="L74" s="42"/>
      <c r="M74" s="42"/>
      <c r="N74" s="42"/>
      <c r="O74" s="42"/>
      <c r="P74" s="42"/>
      <c r="Q74" s="42"/>
    </row>
    <row r="75" spans="1:17" ht="18" customHeight="1">
      <c r="A75" s="42"/>
      <c r="B75" s="282" t="s">
        <v>584</v>
      </c>
      <c r="C75" s="290" t="s">
        <v>637</v>
      </c>
      <c r="D75" s="169" t="s">
        <v>140</v>
      </c>
      <c r="E75" s="178">
        <v>36</v>
      </c>
      <c r="F75" s="167">
        <f t="shared" ref="F75:F80" si="10">ROUND(E75*(1-(VLOOKUP(D75,$E$3:$F$5,2,0))),0)</f>
        <v>36</v>
      </c>
      <c r="G75" s="223">
        <f t="shared" ref="G75:G80" si="11">ROUND(ROUND(F75*$F$5,0),2)</f>
        <v>0</v>
      </c>
      <c r="H75" s="42"/>
      <c r="I75" s="42"/>
      <c r="J75" s="42"/>
      <c r="K75" s="42"/>
      <c r="L75" s="42"/>
      <c r="M75" s="42"/>
      <c r="N75" s="42"/>
      <c r="O75" s="42"/>
      <c r="P75" s="42"/>
      <c r="Q75" s="42"/>
    </row>
    <row r="76" spans="1:17" ht="18" customHeight="1">
      <c r="A76" s="42"/>
      <c r="B76" s="282" t="s">
        <v>585</v>
      </c>
      <c r="C76" s="290" t="s">
        <v>637</v>
      </c>
      <c r="D76" s="169" t="s">
        <v>140</v>
      </c>
      <c r="E76" s="178">
        <v>39</v>
      </c>
      <c r="F76" s="167">
        <f t="shared" si="10"/>
        <v>39</v>
      </c>
      <c r="G76" s="223">
        <f t="shared" si="11"/>
        <v>0</v>
      </c>
      <c r="H76" s="42"/>
      <c r="I76" s="42"/>
      <c r="J76" s="42"/>
      <c r="K76" s="42"/>
      <c r="L76" s="42"/>
      <c r="M76" s="42"/>
      <c r="N76" s="42"/>
      <c r="O76" s="42"/>
      <c r="P76" s="42"/>
      <c r="Q76" s="42"/>
    </row>
    <row r="77" spans="1:17" ht="18" customHeight="1">
      <c r="A77" s="42"/>
      <c r="B77" s="282" t="s">
        <v>586</v>
      </c>
      <c r="C77" s="290" t="s">
        <v>637</v>
      </c>
      <c r="D77" s="169" t="s">
        <v>140</v>
      </c>
      <c r="E77" s="178">
        <v>64</v>
      </c>
      <c r="F77" s="167">
        <f t="shared" si="10"/>
        <v>64</v>
      </c>
      <c r="G77" s="223">
        <f t="shared" si="11"/>
        <v>0</v>
      </c>
      <c r="H77" s="42"/>
      <c r="I77" s="42"/>
      <c r="J77" s="42"/>
      <c r="K77" s="42"/>
      <c r="L77" s="42"/>
      <c r="M77" s="42"/>
      <c r="N77" s="42"/>
      <c r="O77" s="42"/>
      <c r="P77" s="42"/>
      <c r="Q77" s="42"/>
    </row>
    <row r="78" spans="1:17" ht="18" customHeight="1">
      <c r="A78" s="42"/>
      <c r="B78" s="282" t="s">
        <v>587</v>
      </c>
      <c r="C78" s="290" t="s">
        <v>637</v>
      </c>
      <c r="D78" s="169" t="s">
        <v>140</v>
      </c>
      <c r="E78" s="178">
        <v>122</v>
      </c>
      <c r="F78" s="167">
        <f t="shared" si="10"/>
        <v>122</v>
      </c>
      <c r="G78" s="223">
        <f t="shared" si="11"/>
        <v>0</v>
      </c>
      <c r="H78" s="42"/>
      <c r="I78" s="42"/>
      <c r="J78" s="42"/>
      <c r="K78" s="42"/>
      <c r="L78" s="42"/>
      <c r="M78" s="42"/>
      <c r="N78" s="42"/>
      <c r="O78" s="42"/>
      <c r="P78" s="42"/>
      <c r="Q78" s="42"/>
    </row>
    <row r="79" spans="1:17" ht="18" customHeight="1">
      <c r="A79" s="42"/>
      <c r="B79" s="282" t="s">
        <v>588</v>
      </c>
      <c r="C79" s="290" t="s">
        <v>637</v>
      </c>
      <c r="D79" s="169" t="s">
        <v>140</v>
      </c>
      <c r="E79" s="178">
        <v>134</v>
      </c>
      <c r="F79" s="167">
        <f t="shared" si="10"/>
        <v>134</v>
      </c>
      <c r="G79" s="223">
        <f t="shared" si="11"/>
        <v>0</v>
      </c>
      <c r="H79" s="42"/>
      <c r="I79" s="42"/>
      <c r="J79" s="42"/>
      <c r="K79" s="42"/>
      <c r="L79" s="42"/>
      <c r="M79" s="42"/>
      <c r="N79" s="42"/>
      <c r="O79" s="42"/>
      <c r="P79" s="42"/>
      <c r="Q79" s="42"/>
    </row>
    <row r="80" spans="1:17" ht="18" customHeight="1">
      <c r="A80" s="42"/>
      <c r="B80" s="282" t="s">
        <v>589</v>
      </c>
      <c r="C80" s="290" t="s">
        <v>637</v>
      </c>
      <c r="D80" s="169" t="s">
        <v>140</v>
      </c>
      <c r="E80" s="178">
        <v>163</v>
      </c>
      <c r="F80" s="167">
        <f t="shared" si="10"/>
        <v>163</v>
      </c>
      <c r="G80" s="223">
        <f t="shared" si="11"/>
        <v>0</v>
      </c>
      <c r="H80" s="42"/>
      <c r="I80" s="42"/>
      <c r="J80" s="42"/>
      <c r="K80" s="42"/>
      <c r="L80" s="42"/>
      <c r="M80" s="42"/>
      <c r="N80" s="42"/>
      <c r="O80" s="42"/>
      <c r="P80" s="42"/>
      <c r="Q80" s="42"/>
    </row>
    <row r="81" spans="1:17" ht="18" customHeight="1">
      <c r="A81" s="42"/>
      <c r="B81" s="134"/>
      <c r="C81" s="135"/>
      <c r="D81" s="136"/>
      <c r="E81" s="137"/>
      <c r="F81" s="138"/>
      <c r="G81" s="139"/>
      <c r="H81" s="42"/>
      <c r="I81" s="42"/>
      <c r="J81" s="42"/>
      <c r="K81" s="42"/>
      <c r="L81" s="42"/>
      <c r="M81" s="42"/>
      <c r="N81" s="42"/>
      <c r="O81" s="42"/>
      <c r="P81" s="42"/>
      <c r="Q81" s="42"/>
    </row>
    <row r="82" spans="1:17" ht="18" customHeight="1">
      <c r="A82" s="42"/>
      <c r="B82" s="282" t="s">
        <v>590</v>
      </c>
      <c r="C82" s="290" t="s">
        <v>638</v>
      </c>
      <c r="D82" s="169" t="s">
        <v>140</v>
      </c>
      <c r="E82" s="178">
        <v>219</v>
      </c>
      <c r="F82" s="167">
        <f>ROUND(E82*(1-(VLOOKUP(D82,$E$3:$F$5,2,0))),0)</f>
        <v>219</v>
      </c>
      <c r="G82" s="223">
        <f>ROUND(ROUND(F82*$F$5,0),2)</f>
        <v>0</v>
      </c>
      <c r="H82" s="42"/>
      <c r="I82" s="42"/>
      <c r="J82" s="42"/>
      <c r="K82" s="42"/>
      <c r="L82" s="42"/>
      <c r="M82" s="42"/>
      <c r="N82" s="42"/>
      <c r="O82" s="42"/>
      <c r="P82" s="42"/>
      <c r="Q82" s="42"/>
    </row>
    <row r="83" spans="1:17" ht="18" customHeight="1">
      <c r="A83" s="42"/>
      <c r="B83" s="282" t="s">
        <v>591</v>
      </c>
      <c r="C83" s="290" t="s">
        <v>638</v>
      </c>
      <c r="D83" s="169" t="s">
        <v>140</v>
      </c>
      <c r="E83" s="178">
        <v>336</v>
      </c>
      <c r="F83" s="167">
        <f>ROUND(E83*(1-(VLOOKUP(D83,$E$3:$F$5,2,0))),0)</f>
        <v>336</v>
      </c>
      <c r="G83" s="223">
        <f>ROUND(ROUND(F83*$F$5,0),2)</f>
        <v>0</v>
      </c>
      <c r="H83" s="42"/>
      <c r="I83" s="42"/>
      <c r="J83" s="42"/>
      <c r="K83" s="42"/>
      <c r="L83" s="42"/>
      <c r="M83" s="42"/>
      <c r="N83" s="42"/>
      <c r="O83" s="42"/>
      <c r="P83" s="42"/>
      <c r="Q83" s="42"/>
    </row>
    <row r="84" spans="1:17" ht="18" customHeight="1">
      <c r="A84" s="42"/>
      <c r="B84" s="282" t="s">
        <v>592</v>
      </c>
      <c r="C84" s="290" t="s">
        <v>638</v>
      </c>
      <c r="D84" s="169" t="s">
        <v>140</v>
      </c>
      <c r="E84" s="178">
        <v>365</v>
      </c>
      <c r="F84" s="167">
        <f>ROUND(E84*(1-(VLOOKUP(D84,$E$3:$F$5,2,0))),0)</f>
        <v>365</v>
      </c>
      <c r="G84" s="223">
        <f>ROUND(ROUND(F84*$F$5,0),2)</f>
        <v>0</v>
      </c>
      <c r="H84" s="42"/>
      <c r="I84" s="42"/>
      <c r="J84" s="42"/>
      <c r="K84" s="42"/>
      <c r="L84" s="42"/>
      <c r="M84" s="42"/>
      <c r="N84" s="42"/>
      <c r="O84" s="42"/>
      <c r="P84" s="42"/>
      <c r="Q84" s="42"/>
    </row>
    <row r="85" spans="1:17" ht="18" customHeight="1">
      <c r="A85" s="42"/>
      <c r="B85" s="134"/>
      <c r="C85" s="135"/>
      <c r="D85" s="136"/>
      <c r="E85" s="137"/>
      <c r="F85" s="138"/>
      <c r="G85" s="139"/>
      <c r="H85" s="42"/>
      <c r="I85" s="42"/>
      <c r="J85" s="42"/>
      <c r="K85" s="42"/>
      <c r="L85" s="42"/>
      <c r="M85" s="42"/>
      <c r="N85" s="42"/>
      <c r="O85" s="42"/>
      <c r="P85" s="42"/>
      <c r="Q85" s="42"/>
    </row>
    <row r="86" spans="1:17" ht="18" customHeight="1">
      <c r="A86" s="42"/>
      <c r="B86" s="282" t="s">
        <v>593</v>
      </c>
      <c r="C86" s="290" t="s">
        <v>639</v>
      </c>
      <c r="D86" s="169" t="s">
        <v>140</v>
      </c>
      <c r="E86" s="178">
        <v>255</v>
      </c>
      <c r="F86" s="167">
        <f t="shared" ref="F86:F93" si="12">ROUND(E86*(1-(VLOOKUP(D86,$E$3:$F$5,2,0))),0)</f>
        <v>255</v>
      </c>
      <c r="G86" s="223">
        <f t="shared" ref="G86:G93" si="13">ROUND(ROUND(F86*$F$5,0),2)</f>
        <v>0</v>
      </c>
      <c r="H86" s="42"/>
      <c r="I86" s="42"/>
      <c r="J86" s="42"/>
      <c r="K86" s="42"/>
      <c r="L86" s="42"/>
      <c r="M86" s="42"/>
      <c r="N86" s="42"/>
      <c r="O86" s="42"/>
      <c r="P86" s="42"/>
      <c r="Q86" s="42"/>
    </row>
    <row r="87" spans="1:17" ht="18" customHeight="1">
      <c r="A87" s="42"/>
      <c r="B87" s="282" t="s">
        <v>594</v>
      </c>
      <c r="C87" s="290" t="s">
        <v>639</v>
      </c>
      <c r="D87" s="169" t="s">
        <v>140</v>
      </c>
      <c r="E87" s="178">
        <v>376</v>
      </c>
      <c r="F87" s="167">
        <f t="shared" si="12"/>
        <v>376</v>
      </c>
      <c r="G87" s="223">
        <f t="shared" si="13"/>
        <v>0</v>
      </c>
      <c r="H87" s="42"/>
      <c r="I87" s="42"/>
      <c r="J87" s="42"/>
      <c r="K87" s="42"/>
      <c r="L87" s="42"/>
      <c r="M87" s="42"/>
      <c r="N87" s="42"/>
      <c r="O87" s="42"/>
      <c r="P87" s="42"/>
      <c r="Q87" s="42"/>
    </row>
    <row r="88" spans="1:17" ht="18" customHeight="1">
      <c r="A88" s="42"/>
      <c r="B88" s="282" t="s">
        <v>595</v>
      </c>
      <c r="C88" s="290" t="s">
        <v>639</v>
      </c>
      <c r="D88" s="169" t="s">
        <v>140</v>
      </c>
      <c r="E88" s="178">
        <v>585</v>
      </c>
      <c r="F88" s="167">
        <f t="shared" si="12"/>
        <v>585</v>
      </c>
      <c r="G88" s="223">
        <f t="shared" si="13"/>
        <v>0</v>
      </c>
      <c r="H88" s="42"/>
      <c r="I88" s="42"/>
      <c r="J88" s="42"/>
      <c r="K88" s="42"/>
      <c r="L88" s="42"/>
      <c r="M88" s="42"/>
      <c r="N88" s="42"/>
      <c r="O88" s="42"/>
      <c r="P88" s="42"/>
      <c r="Q88" s="42"/>
    </row>
    <row r="89" spans="1:17" ht="18" customHeight="1">
      <c r="A89" s="42"/>
      <c r="B89" s="282" t="s">
        <v>596</v>
      </c>
      <c r="C89" s="290" t="s">
        <v>640</v>
      </c>
      <c r="D89" s="169" t="s">
        <v>140</v>
      </c>
      <c r="E89" s="178">
        <v>52</v>
      </c>
      <c r="F89" s="167">
        <f t="shared" si="12"/>
        <v>52</v>
      </c>
      <c r="G89" s="223">
        <f t="shared" si="13"/>
        <v>0</v>
      </c>
      <c r="H89" s="42"/>
      <c r="I89" s="42"/>
      <c r="J89" s="42"/>
      <c r="K89" s="42"/>
      <c r="L89" s="42"/>
      <c r="M89" s="42"/>
      <c r="N89" s="42"/>
      <c r="O89" s="42"/>
      <c r="P89" s="42"/>
      <c r="Q89" s="42"/>
    </row>
    <row r="90" spans="1:17" ht="18" customHeight="1">
      <c r="A90" s="42"/>
      <c r="B90" s="282" t="s">
        <v>597</v>
      </c>
      <c r="C90" s="290" t="s">
        <v>640</v>
      </c>
      <c r="D90" s="169" t="s">
        <v>140</v>
      </c>
      <c r="E90" s="178">
        <v>63</v>
      </c>
      <c r="F90" s="167">
        <f t="shared" si="12"/>
        <v>63</v>
      </c>
      <c r="G90" s="223">
        <f t="shared" si="13"/>
        <v>0</v>
      </c>
      <c r="H90" s="42"/>
      <c r="I90" s="42"/>
      <c r="J90" s="42"/>
      <c r="K90" s="42"/>
      <c r="L90" s="42"/>
      <c r="M90" s="42"/>
      <c r="N90" s="42"/>
      <c r="O90" s="42"/>
      <c r="P90" s="42"/>
      <c r="Q90" s="42"/>
    </row>
    <row r="91" spans="1:17" ht="18" customHeight="1">
      <c r="A91" s="42"/>
      <c r="B91" s="282" t="s">
        <v>598</v>
      </c>
      <c r="C91" s="290" t="s">
        <v>640</v>
      </c>
      <c r="D91" s="169" t="s">
        <v>140</v>
      </c>
      <c r="E91" s="178">
        <v>80</v>
      </c>
      <c r="F91" s="167">
        <f t="shared" si="12"/>
        <v>80</v>
      </c>
      <c r="G91" s="223">
        <f t="shared" si="13"/>
        <v>0</v>
      </c>
      <c r="H91" s="42"/>
      <c r="I91" s="42"/>
      <c r="J91" s="42"/>
      <c r="K91" s="42"/>
      <c r="L91" s="42"/>
      <c r="M91" s="42"/>
      <c r="N91" s="42"/>
      <c r="O91" s="42"/>
      <c r="P91" s="42"/>
      <c r="Q91" s="42"/>
    </row>
    <row r="92" spans="1:17" ht="18" customHeight="1">
      <c r="A92" s="42"/>
      <c r="B92" s="282" t="s">
        <v>599</v>
      </c>
      <c r="C92" s="290" t="s">
        <v>640</v>
      </c>
      <c r="D92" s="169" t="s">
        <v>140</v>
      </c>
      <c r="E92" s="178">
        <v>188</v>
      </c>
      <c r="F92" s="167">
        <f t="shared" si="12"/>
        <v>188</v>
      </c>
      <c r="G92" s="223">
        <f t="shared" si="13"/>
        <v>0</v>
      </c>
      <c r="H92" s="42"/>
      <c r="I92" s="42"/>
      <c r="J92" s="42"/>
      <c r="K92" s="42"/>
      <c r="L92" s="42"/>
      <c r="M92" s="42"/>
      <c r="N92" s="42"/>
      <c r="O92" s="42"/>
      <c r="P92" s="42"/>
      <c r="Q92" s="42"/>
    </row>
    <row r="93" spans="1:17" ht="18" customHeight="1">
      <c r="A93" s="42"/>
      <c r="B93" s="282" t="s">
        <v>600</v>
      </c>
      <c r="C93" s="290" t="s">
        <v>640</v>
      </c>
      <c r="D93" s="169" t="s">
        <v>140</v>
      </c>
      <c r="E93" s="178">
        <v>238</v>
      </c>
      <c r="F93" s="167">
        <f t="shared" si="12"/>
        <v>238</v>
      </c>
      <c r="G93" s="223">
        <f t="shared" si="13"/>
        <v>0</v>
      </c>
      <c r="H93" s="42"/>
      <c r="I93" s="42"/>
      <c r="J93" s="42"/>
      <c r="K93" s="42"/>
      <c r="L93" s="42"/>
      <c r="M93" s="42"/>
      <c r="N93" s="42"/>
      <c r="O93" s="42"/>
      <c r="P93" s="42"/>
      <c r="Q93" s="42"/>
    </row>
    <row r="94" spans="1:17" ht="18" customHeight="1">
      <c r="A94" s="42"/>
      <c r="B94" s="134"/>
      <c r="C94" s="135"/>
      <c r="D94" s="136"/>
      <c r="E94" s="137"/>
      <c r="F94" s="138"/>
      <c r="G94" s="139"/>
      <c r="H94" s="42"/>
      <c r="I94" s="42"/>
      <c r="J94" s="42"/>
      <c r="K94" s="42"/>
      <c r="L94" s="42"/>
      <c r="M94" s="42"/>
      <c r="N94" s="42"/>
      <c r="O94" s="42"/>
      <c r="P94" s="42"/>
      <c r="Q94" s="42"/>
    </row>
    <row r="95" spans="1:17" ht="18" customHeight="1">
      <c r="A95" s="42"/>
      <c r="B95" s="282" t="s">
        <v>601</v>
      </c>
      <c r="C95" s="290" t="s">
        <v>641</v>
      </c>
      <c r="D95" s="169" t="s">
        <v>140</v>
      </c>
      <c r="E95" s="178">
        <v>960</v>
      </c>
      <c r="F95" s="167">
        <f t="shared" ref="F95:F100" si="14">ROUND(E95*(1-(VLOOKUP(D95,$E$3:$F$5,2,0))),0)</f>
        <v>960</v>
      </c>
      <c r="G95" s="223">
        <f t="shared" ref="G95:G100" si="15">ROUND(ROUND(F95*$F$5,0),2)</f>
        <v>0</v>
      </c>
      <c r="H95" s="42"/>
      <c r="I95" s="42"/>
      <c r="J95" s="42"/>
      <c r="K95" s="42"/>
      <c r="L95" s="42"/>
      <c r="M95" s="42"/>
      <c r="N95" s="42"/>
      <c r="O95" s="42"/>
      <c r="P95" s="42"/>
      <c r="Q95" s="42"/>
    </row>
    <row r="96" spans="1:17" ht="18" customHeight="1">
      <c r="A96" s="42"/>
      <c r="B96" s="282" t="s">
        <v>602</v>
      </c>
      <c r="C96" s="290" t="s">
        <v>642</v>
      </c>
      <c r="D96" s="169" t="s">
        <v>140</v>
      </c>
      <c r="E96" s="178">
        <v>1043</v>
      </c>
      <c r="F96" s="167">
        <f t="shared" si="14"/>
        <v>1043</v>
      </c>
      <c r="G96" s="223">
        <f t="shared" si="15"/>
        <v>0</v>
      </c>
      <c r="H96" s="42"/>
      <c r="I96" s="42"/>
      <c r="J96" s="42"/>
      <c r="K96" s="42"/>
      <c r="L96" s="42"/>
      <c r="M96" s="42"/>
      <c r="N96" s="42"/>
      <c r="O96" s="42"/>
      <c r="P96" s="42"/>
      <c r="Q96" s="42"/>
    </row>
    <row r="97" spans="1:17" ht="18" customHeight="1">
      <c r="A97" s="42"/>
      <c r="B97" s="282" t="s">
        <v>603</v>
      </c>
      <c r="C97" s="290" t="s">
        <v>643</v>
      </c>
      <c r="D97" s="169" t="s">
        <v>140</v>
      </c>
      <c r="E97" s="178">
        <v>1577</v>
      </c>
      <c r="F97" s="167">
        <f t="shared" si="14"/>
        <v>1577</v>
      </c>
      <c r="G97" s="223">
        <f t="shared" si="15"/>
        <v>0</v>
      </c>
      <c r="H97" s="42"/>
      <c r="I97" s="42"/>
      <c r="J97" s="42"/>
      <c r="K97" s="42"/>
      <c r="L97" s="42"/>
      <c r="M97" s="42"/>
      <c r="N97" s="42"/>
      <c r="O97" s="42"/>
      <c r="P97" s="42"/>
      <c r="Q97" s="42"/>
    </row>
    <row r="98" spans="1:17" ht="18" customHeight="1">
      <c r="A98" s="42"/>
      <c r="B98" s="282" t="s">
        <v>604</v>
      </c>
      <c r="C98" s="290" t="s">
        <v>644</v>
      </c>
      <c r="D98" s="169" t="s">
        <v>140</v>
      </c>
      <c r="E98" s="178">
        <v>2196</v>
      </c>
      <c r="F98" s="167">
        <f t="shared" si="14"/>
        <v>2196</v>
      </c>
      <c r="G98" s="223">
        <f t="shared" si="15"/>
        <v>0</v>
      </c>
      <c r="H98" s="42"/>
      <c r="I98" s="42"/>
      <c r="J98" s="42"/>
      <c r="K98" s="42"/>
      <c r="L98" s="42"/>
      <c r="M98" s="42"/>
      <c r="N98" s="42"/>
      <c r="O98" s="42"/>
      <c r="P98" s="42"/>
      <c r="Q98" s="42"/>
    </row>
    <row r="99" spans="1:17" ht="18" customHeight="1">
      <c r="A99" s="42"/>
      <c r="B99" s="282" t="s">
        <v>605</v>
      </c>
      <c r="C99" s="290" t="s">
        <v>645</v>
      </c>
      <c r="D99" s="169" t="s">
        <v>140</v>
      </c>
      <c r="E99" s="178">
        <v>1094</v>
      </c>
      <c r="F99" s="167">
        <f t="shared" si="14"/>
        <v>1094</v>
      </c>
      <c r="G99" s="223">
        <f t="shared" si="15"/>
        <v>0</v>
      </c>
      <c r="H99" s="42"/>
      <c r="I99" s="42"/>
      <c r="J99" s="42"/>
      <c r="K99" s="42"/>
      <c r="L99" s="42"/>
      <c r="M99" s="42"/>
      <c r="N99" s="42"/>
      <c r="O99" s="42"/>
      <c r="P99" s="42"/>
      <c r="Q99" s="42"/>
    </row>
    <row r="100" spans="1:17" ht="18" customHeight="1">
      <c r="A100" s="42"/>
      <c r="B100" s="282" t="s">
        <v>606</v>
      </c>
      <c r="C100" s="290" t="s">
        <v>646</v>
      </c>
      <c r="D100" s="169" t="s">
        <v>140</v>
      </c>
      <c r="E100" s="178">
        <v>1629</v>
      </c>
      <c r="F100" s="167">
        <f t="shared" si="14"/>
        <v>1629</v>
      </c>
      <c r="G100" s="223">
        <f t="shared" si="15"/>
        <v>0</v>
      </c>
      <c r="H100" s="42"/>
      <c r="I100" s="42"/>
      <c r="J100" s="42"/>
      <c r="K100" s="42"/>
      <c r="L100" s="42"/>
      <c r="M100" s="42"/>
      <c r="N100" s="42"/>
      <c r="O100" s="42"/>
      <c r="P100" s="42"/>
      <c r="Q100" s="42"/>
    </row>
    <row r="101" spans="1:17" ht="18" customHeight="1">
      <c r="A101" s="42"/>
      <c r="B101" s="134"/>
      <c r="C101" s="135"/>
      <c r="D101" s="136"/>
      <c r="E101" s="137"/>
      <c r="F101" s="138"/>
      <c r="G101" s="139"/>
      <c r="H101" s="42"/>
      <c r="I101" s="42"/>
      <c r="J101" s="42"/>
      <c r="K101" s="42"/>
      <c r="L101" s="42"/>
      <c r="M101" s="42"/>
      <c r="N101" s="42"/>
      <c r="O101" s="42"/>
      <c r="P101" s="42"/>
      <c r="Q101" s="42"/>
    </row>
    <row r="102" spans="1:17" ht="18" customHeight="1">
      <c r="A102" s="42"/>
      <c r="B102" s="282" t="s">
        <v>607</v>
      </c>
      <c r="C102" s="290" t="s">
        <v>647</v>
      </c>
      <c r="D102" s="169" t="s">
        <v>140</v>
      </c>
      <c r="E102" s="178">
        <v>80</v>
      </c>
      <c r="F102" s="167">
        <f t="shared" ref="F102:F118" si="16">ROUND(E102*(1-(VLOOKUP(D102,$E$3:$F$5,2,0))),0)</f>
        <v>80</v>
      </c>
      <c r="G102" s="223">
        <f t="shared" ref="G102:G118" si="17">ROUND(ROUND(F102*$F$5,0),2)</f>
        <v>0</v>
      </c>
      <c r="H102" s="42"/>
      <c r="I102" s="42"/>
      <c r="J102" s="42"/>
      <c r="K102" s="42"/>
      <c r="L102" s="42"/>
      <c r="M102" s="42"/>
      <c r="N102" s="42"/>
      <c r="O102" s="42"/>
      <c r="P102" s="42"/>
      <c r="Q102" s="42"/>
    </row>
    <row r="103" spans="1:17" ht="18" customHeight="1">
      <c r="A103" s="42"/>
      <c r="B103" s="282" t="s">
        <v>608</v>
      </c>
      <c r="C103" s="290" t="s">
        <v>648</v>
      </c>
      <c r="D103" s="169" t="s">
        <v>140</v>
      </c>
      <c r="E103" s="178">
        <v>2931</v>
      </c>
      <c r="F103" s="167">
        <f t="shared" si="16"/>
        <v>2931</v>
      </c>
      <c r="G103" s="223">
        <f t="shared" si="17"/>
        <v>0</v>
      </c>
      <c r="H103" s="42"/>
      <c r="I103" s="42"/>
      <c r="J103" s="42"/>
      <c r="K103" s="42"/>
      <c r="L103" s="42"/>
      <c r="M103" s="42"/>
      <c r="N103" s="42"/>
      <c r="O103" s="42"/>
      <c r="P103" s="42"/>
      <c r="Q103" s="42"/>
    </row>
    <row r="104" spans="1:17" ht="18" customHeight="1">
      <c r="A104" s="42"/>
      <c r="B104" s="282" t="s">
        <v>609</v>
      </c>
      <c r="C104" s="290" t="s">
        <v>649</v>
      </c>
      <c r="D104" s="169" t="s">
        <v>140</v>
      </c>
      <c r="E104" s="178">
        <v>1328</v>
      </c>
      <c r="F104" s="167">
        <f t="shared" si="16"/>
        <v>1328</v>
      </c>
      <c r="G104" s="223">
        <f t="shared" si="17"/>
        <v>0</v>
      </c>
      <c r="H104" s="42"/>
      <c r="I104" s="42"/>
      <c r="J104" s="42"/>
      <c r="K104" s="42"/>
      <c r="L104" s="42"/>
      <c r="M104" s="42"/>
      <c r="N104" s="42"/>
      <c r="O104" s="42"/>
      <c r="P104" s="42"/>
      <c r="Q104" s="42"/>
    </row>
    <row r="105" spans="1:17" ht="18" customHeight="1">
      <c r="A105" s="42"/>
      <c r="B105" s="282" t="s">
        <v>610</v>
      </c>
      <c r="C105" s="290" t="s">
        <v>650</v>
      </c>
      <c r="D105" s="169" t="s">
        <v>140</v>
      </c>
      <c r="E105" s="178">
        <v>2334</v>
      </c>
      <c r="F105" s="167">
        <f t="shared" si="16"/>
        <v>2334</v>
      </c>
      <c r="G105" s="223">
        <f t="shared" si="17"/>
        <v>0</v>
      </c>
      <c r="H105" s="42"/>
      <c r="I105" s="42"/>
      <c r="J105" s="42"/>
      <c r="K105" s="42"/>
      <c r="L105" s="42"/>
      <c r="M105" s="42"/>
      <c r="N105" s="42"/>
      <c r="O105" s="42"/>
      <c r="P105" s="42"/>
      <c r="Q105" s="42"/>
    </row>
    <row r="106" spans="1:17" ht="18" customHeight="1">
      <c r="A106" s="42"/>
      <c r="B106" s="282" t="s">
        <v>611</v>
      </c>
      <c r="C106" s="290" t="s">
        <v>651</v>
      </c>
      <c r="D106" s="169" t="s">
        <v>140</v>
      </c>
      <c r="E106" s="178">
        <v>783</v>
      </c>
      <c r="F106" s="167">
        <f t="shared" si="16"/>
        <v>783</v>
      </c>
      <c r="G106" s="223">
        <f t="shared" si="17"/>
        <v>0</v>
      </c>
      <c r="H106" s="42"/>
      <c r="I106" s="42"/>
      <c r="J106" s="42"/>
      <c r="K106" s="42"/>
      <c r="L106" s="42"/>
      <c r="M106" s="42"/>
      <c r="N106" s="42"/>
      <c r="O106" s="42"/>
      <c r="P106" s="42"/>
      <c r="Q106" s="42"/>
    </row>
    <row r="107" spans="1:17" ht="18" customHeight="1">
      <c r="A107" s="42"/>
      <c r="B107" s="282" t="s">
        <v>612</v>
      </c>
      <c r="C107" s="290" t="s">
        <v>652</v>
      </c>
      <c r="D107" s="169" t="s">
        <v>140</v>
      </c>
      <c r="E107" s="178">
        <v>282</v>
      </c>
      <c r="F107" s="167">
        <f t="shared" si="16"/>
        <v>282</v>
      </c>
      <c r="G107" s="223">
        <f t="shared" si="17"/>
        <v>0</v>
      </c>
      <c r="H107" s="42"/>
      <c r="I107" s="42"/>
      <c r="J107" s="42"/>
      <c r="K107" s="42"/>
      <c r="L107" s="42"/>
      <c r="M107" s="42"/>
      <c r="N107" s="42"/>
      <c r="O107" s="42"/>
      <c r="P107" s="42"/>
      <c r="Q107" s="42"/>
    </row>
    <row r="108" spans="1:17" ht="18" customHeight="1">
      <c r="A108" s="42"/>
      <c r="B108" s="282" t="s">
        <v>613</v>
      </c>
      <c r="C108" s="290" t="s">
        <v>653</v>
      </c>
      <c r="D108" s="169" t="s">
        <v>140</v>
      </c>
      <c r="E108" s="178">
        <v>88</v>
      </c>
      <c r="F108" s="167">
        <f t="shared" si="16"/>
        <v>88</v>
      </c>
      <c r="G108" s="223">
        <f t="shared" si="17"/>
        <v>0</v>
      </c>
      <c r="H108" s="42"/>
      <c r="I108" s="42"/>
      <c r="J108" s="42"/>
      <c r="K108" s="42"/>
      <c r="L108" s="42"/>
      <c r="M108" s="42"/>
      <c r="N108" s="42"/>
      <c r="O108" s="42"/>
      <c r="P108" s="42"/>
      <c r="Q108" s="42"/>
    </row>
    <row r="109" spans="1:17" ht="18" customHeight="1">
      <c r="A109" s="42"/>
      <c r="B109" s="282" t="s">
        <v>614</v>
      </c>
      <c r="C109" s="290" t="s">
        <v>654</v>
      </c>
      <c r="D109" s="169" t="s">
        <v>140</v>
      </c>
      <c r="E109" s="178">
        <v>41</v>
      </c>
      <c r="F109" s="167">
        <f t="shared" si="16"/>
        <v>41</v>
      </c>
      <c r="G109" s="223">
        <f t="shared" si="17"/>
        <v>0</v>
      </c>
      <c r="H109" s="42"/>
      <c r="I109" s="42"/>
      <c r="J109" s="42"/>
      <c r="K109" s="42"/>
      <c r="L109" s="42"/>
      <c r="M109" s="42"/>
      <c r="N109" s="42"/>
      <c r="O109" s="42"/>
      <c r="P109" s="42"/>
      <c r="Q109" s="42"/>
    </row>
    <row r="110" spans="1:17" ht="18" customHeight="1">
      <c r="A110" s="42"/>
      <c r="B110" s="282" t="s">
        <v>615</v>
      </c>
      <c r="C110" s="290" t="s">
        <v>655</v>
      </c>
      <c r="D110" s="169" t="s">
        <v>140</v>
      </c>
      <c r="E110" s="178">
        <v>49</v>
      </c>
      <c r="F110" s="167">
        <f t="shared" si="16"/>
        <v>49</v>
      </c>
      <c r="G110" s="223">
        <f t="shared" si="17"/>
        <v>0</v>
      </c>
      <c r="H110" s="42"/>
      <c r="I110" s="42"/>
      <c r="J110" s="42"/>
      <c r="K110" s="42"/>
      <c r="L110" s="42"/>
      <c r="M110" s="42"/>
      <c r="N110" s="42"/>
      <c r="O110" s="42"/>
      <c r="P110" s="42"/>
      <c r="Q110" s="42"/>
    </row>
    <row r="111" spans="1:17" ht="18" customHeight="1">
      <c r="A111" s="42"/>
      <c r="B111" s="282" t="s">
        <v>616</v>
      </c>
      <c r="C111" s="290" t="s">
        <v>656</v>
      </c>
      <c r="D111" s="169" t="s">
        <v>140</v>
      </c>
      <c r="E111" s="178">
        <v>45</v>
      </c>
      <c r="F111" s="167">
        <f t="shared" si="16"/>
        <v>45</v>
      </c>
      <c r="G111" s="223">
        <f t="shared" si="17"/>
        <v>0</v>
      </c>
      <c r="H111" s="42"/>
      <c r="I111" s="42"/>
      <c r="J111" s="42"/>
      <c r="K111" s="42"/>
      <c r="L111" s="42"/>
      <c r="M111" s="42"/>
      <c r="N111" s="42"/>
      <c r="O111" s="42"/>
      <c r="P111" s="42"/>
      <c r="Q111" s="42"/>
    </row>
    <row r="112" spans="1:17" ht="18" customHeight="1">
      <c r="A112" s="42"/>
      <c r="B112" s="282" t="s">
        <v>617</v>
      </c>
      <c r="C112" s="290" t="s">
        <v>657</v>
      </c>
      <c r="D112" s="169" t="s">
        <v>140</v>
      </c>
      <c r="E112" s="178">
        <v>115</v>
      </c>
      <c r="F112" s="167">
        <f t="shared" si="16"/>
        <v>115</v>
      </c>
      <c r="G112" s="223">
        <f t="shared" si="17"/>
        <v>0</v>
      </c>
      <c r="H112" s="42"/>
      <c r="I112" s="42"/>
      <c r="J112" s="42"/>
      <c r="K112" s="42"/>
      <c r="L112" s="42"/>
      <c r="M112" s="42"/>
      <c r="N112" s="42"/>
      <c r="O112" s="42"/>
      <c r="P112" s="42"/>
      <c r="Q112" s="42"/>
    </row>
    <row r="113" spans="1:17" ht="18" customHeight="1">
      <c r="A113" s="42"/>
      <c r="B113" s="282" t="s">
        <v>618</v>
      </c>
      <c r="C113" s="290" t="s">
        <v>658</v>
      </c>
      <c r="D113" s="169" t="s">
        <v>140</v>
      </c>
      <c r="E113" s="178">
        <v>96</v>
      </c>
      <c r="F113" s="167">
        <f t="shared" si="16"/>
        <v>96</v>
      </c>
      <c r="G113" s="223">
        <f t="shared" si="17"/>
        <v>0</v>
      </c>
      <c r="H113" s="42"/>
      <c r="I113" s="42"/>
      <c r="J113" s="42"/>
      <c r="K113" s="42"/>
      <c r="L113" s="42"/>
      <c r="M113" s="42"/>
      <c r="N113" s="42"/>
      <c r="O113" s="42"/>
      <c r="P113" s="42"/>
      <c r="Q113" s="42"/>
    </row>
    <row r="114" spans="1:17" ht="18" customHeight="1">
      <c r="A114" s="42"/>
      <c r="B114" s="282" t="s">
        <v>619</v>
      </c>
      <c r="C114" s="290" t="s">
        <v>659</v>
      </c>
      <c r="D114" s="169" t="s">
        <v>140</v>
      </c>
      <c r="E114" s="178">
        <v>3101</v>
      </c>
      <c r="F114" s="167">
        <f t="shared" si="16"/>
        <v>3101</v>
      </c>
      <c r="G114" s="223">
        <f t="shared" si="17"/>
        <v>0</v>
      </c>
      <c r="H114" s="42"/>
      <c r="I114" s="42"/>
      <c r="J114" s="42"/>
      <c r="K114" s="42"/>
      <c r="L114" s="42"/>
      <c r="M114" s="42"/>
      <c r="N114" s="42"/>
      <c r="O114" s="42"/>
      <c r="P114" s="42"/>
      <c r="Q114" s="42"/>
    </row>
    <row r="115" spans="1:17" ht="18" customHeight="1">
      <c r="A115" s="42"/>
      <c r="B115" s="282" t="s">
        <v>620</v>
      </c>
      <c r="C115" s="290" t="s">
        <v>660</v>
      </c>
      <c r="D115" s="169" t="s">
        <v>140</v>
      </c>
      <c r="E115" s="178">
        <v>1972</v>
      </c>
      <c r="F115" s="167">
        <f t="shared" si="16"/>
        <v>1972</v>
      </c>
      <c r="G115" s="223">
        <f t="shared" si="17"/>
        <v>0</v>
      </c>
      <c r="H115" s="42"/>
      <c r="I115" s="42"/>
      <c r="J115" s="42"/>
      <c r="K115" s="42"/>
      <c r="L115" s="42"/>
      <c r="M115" s="42"/>
      <c r="N115" s="42"/>
      <c r="O115" s="42"/>
      <c r="P115" s="42"/>
      <c r="Q115" s="42"/>
    </row>
    <row r="116" spans="1:17" ht="18" customHeight="1">
      <c r="A116" s="42"/>
      <c r="B116" s="282" t="s">
        <v>621</v>
      </c>
      <c r="C116" s="290" t="s">
        <v>661</v>
      </c>
      <c r="D116" s="169" t="s">
        <v>140</v>
      </c>
      <c r="E116" s="178">
        <v>365</v>
      </c>
      <c r="F116" s="167">
        <f t="shared" si="16"/>
        <v>365</v>
      </c>
      <c r="G116" s="223">
        <f t="shared" si="17"/>
        <v>0</v>
      </c>
      <c r="H116" s="42"/>
      <c r="I116" s="42"/>
      <c r="J116" s="42"/>
      <c r="K116" s="42"/>
      <c r="L116" s="42"/>
      <c r="M116" s="42"/>
      <c r="N116" s="42"/>
      <c r="O116" s="42"/>
      <c r="P116" s="42"/>
      <c r="Q116" s="42"/>
    </row>
    <row r="117" spans="1:17" ht="18" customHeight="1">
      <c r="A117" s="42"/>
      <c r="B117" s="282" t="s">
        <v>622</v>
      </c>
      <c r="C117" s="290" t="s">
        <v>662</v>
      </c>
      <c r="D117" s="169" t="s">
        <v>140</v>
      </c>
      <c r="E117" s="178">
        <v>735</v>
      </c>
      <c r="F117" s="167">
        <f t="shared" si="16"/>
        <v>735</v>
      </c>
      <c r="G117" s="223">
        <f t="shared" si="17"/>
        <v>0</v>
      </c>
      <c r="H117" s="42"/>
      <c r="I117" s="42"/>
      <c r="J117" s="42"/>
      <c r="K117" s="42"/>
      <c r="L117" s="42"/>
      <c r="M117" s="42"/>
      <c r="N117" s="42"/>
      <c r="O117" s="42"/>
      <c r="P117" s="42"/>
      <c r="Q117" s="42"/>
    </row>
    <row r="118" spans="1:17" ht="18" customHeight="1">
      <c r="A118" s="42"/>
      <c r="B118" s="282" t="s">
        <v>623</v>
      </c>
      <c r="C118" s="290" t="s">
        <v>663</v>
      </c>
      <c r="D118" s="169" t="s">
        <v>140</v>
      </c>
      <c r="E118" s="178">
        <v>104</v>
      </c>
      <c r="F118" s="167">
        <f t="shared" si="16"/>
        <v>104</v>
      </c>
      <c r="G118" s="223">
        <f t="shared" si="17"/>
        <v>0</v>
      </c>
      <c r="H118" s="42"/>
      <c r="I118" s="42"/>
      <c r="J118" s="42"/>
      <c r="K118" s="42"/>
      <c r="L118" s="42"/>
      <c r="M118" s="42"/>
      <c r="N118" s="42"/>
      <c r="O118" s="42"/>
      <c r="P118" s="42"/>
      <c r="Q118" s="42"/>
    </row>
    <row r="119" spans="1:17" ht="18" customHeight="1">
      <c r="A119" s="42"/>
      <c r="B119" s="134"/>
      <c r="C119" s="135"/>
      <c r="D119" s="136"/>
      <c r="E119" s="137"/>
      <c r="F119" s="138"/>
      <c r="G119" s="139"/>
      <c r="H119" s="42"/>
      <c r="I119" s="42"/>
      <c r="J119" s="42"/>
      <c r="K119" s="42"/>
      <c r="L119" s="42"/>
      <c r="M119" s="42"/>
      <c r="N119" s="42"/>
      <c r="O119" s="42"/>
      <c r="P119" s="42"/>
      <c r="Q119" s="42"/>
    </row>
    <row r="120" spans="1:17" ht="18" customHeight="1">
      <c r="A120" s="42"/>
      <c r="B120" s="301" t="s">
        <v>664</v>
      </c>
      <c r="C120" s="302"/>
      <c r="D120" s="303"/>
      <c r="E120" s="304"/>
      <c r="F120" s="305"/>
      <c r="G120" s="306"/>
      <c r="H120" s="42"/>
      <c r="I120" s="42"/>
      <c r="J120" s="42"/>
      <c r="K120" s="42"/>
      <c r="L120" s="42"/>
      <c r="M120" s="42"/>
      <c r="N120" s="42"/>
      <c r="O120" s="42"/>
      <c r="P120" s="42"/>
      <c r="Q120" s="42"/>
    </row>
    <row r="121" spans="1:17" ht="18" customHeight="1">
      <c r="A121" s="42"/>
      <c r="B121" s="134"/>
      <c r="C121" s="135"/>
      <c r="D121" s="136"/>
      <c r="E121" s="137"/>
      <c r="F121" s="138"/>
      <c r="G121" s="139"/>
      <c r="H121" s="42"/>
      <c r="I121" s="42"/>
      <c r="J121" s="42"/>
      <c r="K121" s="42"/>
      <c r="L121" s="42"/>
      <c r="M121" s="42"/>
      <c r="N121" s="42"/>
      <c r="O121" s="42"/>
      <c r="P121" s="42"/>
      <c r="Q121" s="42"/>
    </row>
    <row r="122" spans="1:17" ht="18" customHeight="1">
      <c r="A122" s="42"/>
      <c r="B122" s="282" t="s">
        <v>665</v>
      </c>
      <c r="C122" s="290" t="s">
        <v>699</v>
      </c>
      <c r="D122" s="169" t="s">
        <v>140</v>
      </c>
      <c r="E122" s="178">
        <v>82</v>
      </c>
      <c r="F122" s="167">
        <f>ROUND(E122*(1-(VLOOKUP(D122,$E$3:$F$5,2,0))),0)</f>
        <v>82</v>
      </c>
      <c r="G122" s="223">
        <f>ROUND(ROUND(F122*$F$5,0),2)</f>
        <v>0</v>
      </c>
      <c r="H122" s="42"/>
      <c r="I122" s="42"/>
      <c r="J122" s="42"/>
      <c r="K122" s="42"/>
      <c r="L122" s="42"/>
      <c r="M122" s="42"/>
      <c r="N122" s="42"/>
      <c r="O122" s="42"/>
      <c r="P122" s="42"/>
      <c r="Q122" s="42"/>
    </row>
    <row r="123" spans="1:17" ht="18" customHeight="1">
      <c r="A123" s="42"/>
      <c r="B123" s="134"/>
      <c r="C123" s="135"/>
      <c r="D123" s="136"/>
      <c r="E123" s="137"/>
      <c r="F123" s="138"/>
      <c r="G123" s="139"/>
      <c r="H123" s="42"/>
      <c r="I123" s="42"/>
      <c r="J123" s="42"/>
      <c r="K123" s="42"/>
      <c r="L123" s="42"/>
      <c r="M123" s="42"/>
      <c r="N123" s="42"/>
      <c r="O123" s="42"/>
      <c r="P123" s="42"/>
      <c r="Q123" s="42"/>
    </row>
    <row r="124" spans="1:17" ht="18" customHeight="1">
      <c r="A124" s="42"/>
      <c r="B124" s="282" t="s">
        <v>666</v>
      </c>
      <c r="C124" s="290" t="s">
        <v>700</v>
      </c>
      <c r="D124" s="169" t="s">
        <v>140</v>
      </c>
      <c r="E124" s="178">
        <v>9</v>
      </c>
      <c r="F124" s="167">
        <f>ROUND(E124*(1-(VLOOKUP(D124,$E$3:$F$5,2,0))),0)</f>
        <v>9</v>
      </c>
      <c r="G124" s="223">
        <f>ROUND(ROUND(F124*$F$5,0),2)</f>
        <v>0</v>
      </c>
      <c r="H124" s="42"/>
      <c r="I124" s="42"/>
      <c r="J124" s="42"/>
      <c r="K124" s="42"/>
      <c r="L124" s="42"/>
      <c r="M124" s="42"/>
      <c r="N124" s="42"/>
      <c r="O124" s="42"/>
      <c r="P124" s="42"/>
      <c r="Q124" s="42"/>
    </row>
    <row r="125" spans="1:17" ht="18" customHeight="1">
      <c r="A125" s="42"/>
      <c r="B125" s="282" t="s">
        <v>667</v>
      </c>
      <c r="C125" s="290" t="s">
        <v>701</v>
      </c>
      <c r="D125" s="169" t="s">
        <v>140</v>
      </c>
      <c r="E125" s="178">
        <v>18</v>
      </c>
      <c r="F125" s="167">
        <f>ROUND(E125*(1-(VLOOKUP(D125,$E$3:$F$5,2,0))),0)</f>
        <v>18</v>
      </c>
      <c r="G125" s="223">
        <f>ROUND(ROUND(F125*$F$5,0),2)</f>
        <v>0</v>
      </c>
      <c r="H125" s="42"/>
      <c r="I125" s="42"/>
      <c r="J125" s="42"/>
      <c r="K125" s="42"/>
      <c r="L125" s="42"/>
      <c r="M125" s="42"/>
      <c r="N125" s="42"/>
      <c r="O125" s="42"/>
      <c r="P125" s="42"/>
      <c r="Q125" s="42"/>
    </row>
    <row r="126" spans="1:17" ht="18" customHeight="1">
      <c r="A126" s="42"/>
      <c r="B126" s="134"/>
      <c r="C126" s="135"/>
      <c r="D126" s="136"/>
      <c r="E126" s="137"/>
      <c r="F126" s="138"/>
      <c r="G126" s="139"/>
      <c r="H126" s="42"/>
      <c r="I126" s="42"/>
      <c r="J126" s="42"/>
      <c r="K126" s="42"/>
      <c r="L126" s="42"/>
      <c r="M126" s="42"/>
      <c r="N126" s="42"/>
      <c r="O126" s="42"/>
      <c r="P126" s="42"/>
      <c r="Q126" s="42"/>
    </row>
    <row r="127" spans="1:17" ht="18" customHeight="1">
      <c r="A127" s="42"/>
      <c r="B127" s="282" t="s">
        <v>668</v>
      </c>
      <c r="C127" s="290" t="s">
        <v>702</v>
      </c>
      <c r="D127" s="169" t="s">
        <v>140</v>
      </c>
      <c r="E127" s="178">
        <v>135</v>
      </c>
      <c r="F127" s="167">
        <f t="shared" ref="F127:F136" si="18">ROUND(E127*(1-(VLOOKUP(D127,$E$3:$F$5,2,0))),0)</f>
        <v>135</v>
      </c>
      <c r="G127" s="223">
        <f t="shared" ref="G127:G136" si="19">ROUND(ROUND(F127*$F$5,0),2)</f>
        <v>0</v>
      </c>
      <c r="H127" s="42"/>
      <c r="I127" s="42"/>
      <c r="J127" s="42"/>
      <c r="K127" s="42"/>
      <c r="L127" s="42"/>
      <c r="M127" s="42"/>
      <c r="N127" s="42"/>
      <c r="O127" s="42"/>
      <c r="P127" s="42"/>
      <c r="Q127" s="42"/>
    </row>
    <row r="128" spans="1:17" ht="18" customHeight="1">
      <c r="A128" s="42"/>
      <c r="B128" s="282" t="s">
        <v>669</v>
      </c>
      <c r="C128" s="290" t="s">
        <v>703</v>
      </c>
      <c r="D128" s="169" t="s">
        <v>140</v>
      </c>
      <c r="E128" s="178">
        <v>135</v>
      </c>
      <c r="F128" s="167">
        <f t="shared" si="18"/>
        <v>135</v>
      </c>
      <c r="G128" s="223">
        <f t="shared" si="19"/>
        <v>0</v>
      </c>
      <c r="H128" s="42"/>
      <c r="I128" s="42"/>
      <c r="J128" s="42"/>
      <c r="K128" s="42"/>
      <c r="L128" s="42"/>
      <c r="M128" s="42"/>
      <c r="N128" s="42"/>
      <c r="O128" s="42"/>
      <c r="P128" s="42"/>
      <c r="Q128" s="42"/>
    </row>
    <row r="129" spans="1:17" ht="18" customHeight="1">
      <c r="A129" s="42"/>
      <c r="B129" s="282" t="s">
        <v>670</v>
      </c>
      <c r="C129" s="290" t="s">
        <v>704</v>
      </c>
      <c r="D129" s="169" t="s">
        <v>140</v>
      </c>
      <c r="E129" s="178">
        <v>135</v>
      </c>
      <c r="F129" s="167">
        <f t="shared" si="18"/>
        <v>135</v>
      </c>
      <c r="G129" s="223">
        <f t="shared" si="19"/>
        <v>0</v>
      </c>
      <c r="H129" s="42"/>
      <c r="I129" s="42"/>
      <c r="J129" s="42"/>
      <c r="K129" s="42"/>
      <c r="L129" s="42"/>
      <c r="M129" s="42"/>
      <c r="N129" s="42"/>
      <c r="O129" s="42"/>
      <c r="P129" s="42"/>
      <c r="Q129" s="42"/>
    </row>
    <row r="130" spans="1:17" ht="18" customHeight="1">
      <c r="A130" s="42"/>
      <c r="B130" s="282" t="s">
        <v>671</v>
      </c>
      <c r="C130" s="290" t="s">
        <v>705</v>
      </c>
      <c r="D130" s="169" t="s">
        <v>140</v>
      </c>
      <c r="E130" s="178">
        <v>135</v>
      </c>
      <c r="F130" s="167">
        <f t="shared" si="18"/>
        <v>135</v>
      </c>
      <c r="G130" s="223">
        <f t="shared" si="19"/>
        <v>0</v>
      </c>
      <c r="H130" s="42"/>
      <c r="I130" s="42"/>
      <c r="J130" s="42"/>
      <c r="K130" s="42"/>
      <c r="L130" s="42"/>
      <c r="M130" s="42"/>
      <c r="N130" s="42"/>
      <c r="O130" s="42"/>
      <c r="P130" s="42"/>
      <c r="Q130" s="42"/>
    </row>
    <row r="131" spans="1:17" ht="18" customHeight="1">
      <c r="A131" s="42"/>
      <c r="B131" s="282" t="s">
        <v>672</v>
      </c>
      <c r="C131" s="290" t="s">
        <v>706</v>
      </c>
      <c r="D131" s="169" t="s">
        <v>140</v>
      </c>
      <c r="E131" s="178">
        <v>135</v>
      </c>
      <c r="F131" s="167">
        <f t="shared" si="18"/>
        <v>135</v>
      </c>
      <c r="G131" s="223">
        <f t="shared" si="19"/>
        <v>0</v>
      </c>
      <c r="H131" s="42"/>
      <c r="I131" s="42"/>
      <c r="J131" s="42"/>
      <c r="K131" s="42"/>
      <c r="L131" s="42"/>
      <c r="M131" s="42"/>
      <c r="N131" s="42"/>
      <c r="O131" s="42"/>
      <c r="P131" s="42"/>
      <c r="Q131" s="42"/>
    </row>
    <row r="132" spans="1:17" ht="18" customHeight="1">
      <c r="A132" s="42"/>
      <c r="B132" s="282" t="s">
        <v>673</v>
      </c>
      <c r="C132" s="290" t="s">
        <v>707</v>
      </c>
      <c r="D132" s="169" t="s">
        <v>140</v>
      </c>
      <c r="E132" s="178">
        <v>135</v>
      </c>
      <c r="F132" s="167">
        <f t="shared" si="18"/>
        <v>135</v>
      </c>
      <c r="G132" s="223">
        <f t="shared" si="19"/>
        <v>0</v>
      </c>
      <c r="H132" s="42"/>
      <c r="I132" s="42"/>
      <c r="J132" s="42"/>
      <c r="K132" s="42"/>
      <c r="L132" s="42"/>
      <c r="M132" s="42"/>
      <c r="N132" s="42"/>
      <c r="O132" s="42"/>
      <c r="P132" s="42"/>
      <c r="Q132" s="42"/>
    </row>
    <row r="133" spans="1:17" ht="18" customHeight="1">
      <c r="A133" s="42"/>
      <c r="B133" s="282" t="s">
        <v>674</v>
      </c>
      <c r="C133" s="290" t="s">
        <v>708</v>
      </c>
      <c r="D133" s="169" t="s">
        <v>140</v>
      </c>
      <c r="E133" s="178">
        <v>151</v>
      </c>
      <c r="F133" s="167">
        <f t="shared" si="18"/>
        <v>151</v>
      </c>
      <c r="G133" s="223">
        <f t="shared" si="19"/>
        <v>0</v>
      </c>
      <c r="H133" s="42"/>
      <c r="I133" s="42"/>
      <c r="J133" s="42"/>
      <c r="K133" s="42"/>
      <c r="L133" s="42"/>
      <c r="M133" s="42"/>
      <c r="N133" s="42"/>
      <c r="O133" s="42"/>
      <c r="P133" s="42"/>
      <c r="Q133" s="42"/>
    </row>
    <row r="134" spans="1:17" ht="18" customHeight="1">
      <c r="A134" s="42"/>
      <c r="B134" s="282" t="s">
        <v>675</v>
      </c>
      <c r="C134" s="290" t="s">
        <v>709</v>
      </c>
      <c r="D134" s="169" t="s">
        <v>140</v>
      </c>
      <c r="E134" s="178">
        <v>237</v>
      </c>
      <c r="F134" s="167">
        <f t="shared" si="18"/>
        <v>237</v>
      </c>
      <c r="G134" s="223">
        <f t="shared" si="19"/>
        <v>0</v>
      </c>
      <c r="H134" s="42"/>
      <c r="I134" s="42"/>
      <c r="J134" s="42"/>
      <c r="K134" s="42"/>
      <c r="L134" s="42"/>
      <c r="M134" s="42"/>
      <c r="N134" s="42"/>
      <c r="O134" s="42"/>
      <c r="P134" s="42"/>
      <c r="Q134" s="42"/>
    </row>
    <row r="135" spans="1:17" ht="18" customHeight="1">
      <c r="A135" s="42"/>
      <c r="B135" s="282" t="s">
        <v>676</v>
      </c>
      <c r="C135" s="290" t="s">
        <v>710</v>
      </c>
      <c r="D135" s="169" t="s">
        <v>140</v>
      </c>
      <c r="E135" s="178">
        <v>237</v>
      </c>
      <c r="F135" s="167">
        <f t="shared" si="18"/>
        <v>237</v>
      </c>
      <c r="G135" s="223">
        <f t="shared" si="19"/>
        <v>0</v>
      </c>
      <c r="H135" s="42"/>
      <c r="I135" s="42"/>
      <c r="J135" s="42"/>
      <c r="K135" s="42"/>
      <c r="L135" s="42"/>
      <c r="M135" s="42"/>
      <c r="N135" s="42"/>
      <c r="O135" s="42"/>
      <c r="P135" s="42"/>
      <c r="Q135" s="42"/>
    </row>
    <row r="136" spans="1:17" ht="18" customHeight="1">
      <c r="A136" s="42"/>
      <c r="B136" s="282" t="s">
        <v>677</v>
      </c>
      <c r="C136" s="290" t="s">
        <v>711</v>
      </c>
      <c r="D136" s="169" t="s">
        <v>140</v>
      </c>
      <c r="E136" s="178">
        <v>235</v>
      </c>
      <c r="F136" s="167">
        <f t="shared" si="18"/>
        <v>235</v>
      </c>
      <c r="G136" s="223">
        <f t="shared" si="19"/>
        <v>0</v>
      </c>
      <c r="H136" s="42"/>
      <c r="I136" s="42"/>
      <c r="J136" s="42"/>
      <c r="K136" s="42"/>
      <c r="L136" s="42"/>
      <c r="M136" s="42"/>
      <c r="N136" s="42"/>
      <c r="O136" s="42"/>
      <c r="P136" s="42"/>
      <c r="Q136" s="42"/>
    </row>
    <row r="137" spans="1:17" ht="18" customHeight="1">
      <c r="A137" s="42"/>
      <c r="B137" s="134"/>
      <c r="C137" s="135"/>
      <c r="D137" s="136"/>
      <c r="E137" s="137"/>
      <c r="F137" s="138"/>
      <c r="G137" s="139"/>
      <c r="H137" s="42"/>
      <c r="I137" s="42"/>
      <c r="J137" s="42"/>
      <c r="K137" s="42"/>
      <c r="L137" s="42"/>
      <c r="M137" s="42"/>
      <c r="N137" s="42"/>
      <c r="O137" s="42"/>
      <c r="P137" s="42"/>
      <c r="Q137" s="42"/>
    </row>
    <row r="138" spans="1:17" ht="18" customHeight="1">
      <c r="A138" s="42"/>
      <c r="B138" s="282" t="s">
        <v>678</v>
      </c>
      <c r="C138" s="290" t="s">
        <v>712</v>
      </c>
      <c r="D138" s="169" t="s">
        <v>140</v>
      </c>
      <c r="E138" s="178">
        <v>55</v>
      </c>
      <c r="F138" s="167">
        <f t="shared" ref="F138:F151" si="20">ROUND(E138*(1-(VLOOKUP(D138,$E$3:$F$5,2,0))),0)</f>
        <v>55</v>
      </c>
      <c r="G138" s="223">
        <f t="shared" ref="G138:G151" si="21">ROUND(ROUND(F138*$F$5,0),2)</f>
        <v>0</v>
      </c>
      <c r="H138" s="42"/>
      <c r="I138" s="42"/>
      <c r="J138" s="42"/>
      <c r="K138" s="42"/>
      <c r="L138" s="42"/>
      <c r="M138" s="42"/>
      <c r="N138" s="42"/>
      <c r="O138" s="42"/>
      <c r="P138" s="42"/>
      <c r="Q138" s="42"/>
    </row>
    <row r="139" spans="1:17" ht="18" customHeight="1">
      <c r="A139" s="42"/>
      <c r="B139" s="282" t="s">
        <v>679</v>
      </c>
      <c r="C139" s="290" t="s">
        <v>713</v>
      </c>
      <c r="D139" s="169" t="s">
        <v>140</v>
      </c>
      <c r="E139" s="178">
        <v>56</v>
      </c>
      <c r="F139" s="167">
        <f t="shared" si="20"/>
        <v>56</v>
      </c>
      <c r="G139" s="223">
        <f t="shared" si="21"/>
        <v>0</v>
      </c>
      <c r="H139" s="42"/>
      <c r="I139" s="42"/>
      <c r="J139" s="42"/>
      <c r="K139" s="42"/>
      <c r="L139" s="42"/>
      <c r="M139" s="42"/>
      <c r="N139" s="42"/>
      <c r="O139" s="42"/>
      <c r="P139" s="42"/>
      <c r="Q139" s="42"/>
    </row>
    <row r="140" spans="1:17" ht="18" customHeight="1">
      <c r="A140" s="42"/>
      <c r="B140" s="282" t="s">
        <v>680</v>
      </c>
      <c r="C140" s="290" t="s">
        <v>714</v>
      </c>
      <c r="D140" s="169" t="s">
        <v>140</v>
      </c>
      <c r="E140" s="178">
        <v>55</v>
      </c>
      <c r="F140" s="167">
        <f t="shared" si="20"/>
        <v>55</v>
      </c>
      <c r="G140" s="223">
        <f t="shared" si="21"/>
        <v>0</v>
      </c>
      <c r="H140" s="42"/>
      <c r="I140" s="42"/>
      <c r="J140" s="42"/>
      <c r="K140" s="42"/>
      <c r="L140" s="42"/>
      <c r="M140" s="42"/>
      <c r="N140" s="42"/>
      <c r="O140" s="42"/>
      <c r="P140" s="42"/>
      <c r="Q140" s="42"/>
    </row>
    <row r="141" spans="1:17" ht="18" customHeight="1">
      <c r="A141" s="42"/>
      <c r="B141" s="282" t="s">
        <v>681</v>
      </c>
      <c r="C141" s="290" t="s">
        <v>715</v>
      </c>
      <c r="D141" s="169" t="s">
        <v>140</v>
      </c>
      <c r="E141" s="178">
        <v>55</v>
      </c>
      <c r="F141" s="167">
        <f t="shared" si="20"/>
        <v>55</v>
      </c>
      <c r="G141" s="223">
        <f t="shared" si="21"/>
        <v>0</v>
      </c>
      <c r="H141" s="42"/>
      <c r="I141" s="42"/>
      <c r="J141" s="42"/>
      <c r="K141" s="42"/>
      <c r="L141" s="42"/>
      <c r="M141" s="42"/>
      <c r="N141" s="42"/>
      <c r="O141" s="42"/>
      <c r="P141" s="42"/>
      <c r="Q141" s="42"/>
    </row>
    <row r="142" spans="1:17" ht="18" customHeight="1">
      <c r="A142" s="42"/>
      <c r="B142" s="282" t="s">
        <v>682</v>
      </c>
      <c r="C142" s="290" t="s">
        <v>716</v>
      </c>
      <c r="D142" s="169" t="s">
        <v>140</v>
      </c>
      <c r="E142" s="178">
        <v>55</v>
      </c>
      <c r="F142" s="167">
        <f t="shared" si="20"/>
        <v>55</v>
      </c>
      <c r="G142" s="223">
        <f t="shared" si="21"/>
        <v>0</v>
      </c>
      <c r="H142" s="42"/>
      <c r="I142" s="42"/>
      <c r="J142" s="42"/>
      <c r="K142" s="42"/>
      <c r="L142" s="42"/>
      <c r="M142" s="42"/>
      <c r="N142" s="42"/>
      <c r="O142" s="42"/>
      <c r="P142" s="42"/>
      <c r="Q142" s="42"/>
    </row>
    <row r="143" spans="1:17" ht="18" customHeight="1">
      <c r="A143" s="42"/>
      <c r="B143" s="282" t="s">
        <v>683</v>
      </c>
      <c r="C143" s="290" t="s">
        <v>717</v>
      </c>
      <c r="D143" s="169" t="s">
        <v>140</v>
      </c>
      <c r="E143" s="178">
        <v>55</v>
      </c>
      <c r="F143" s="167">
        <f t="shared" si="20"/>
        <v>55</v>
      </c>
      <c r="G143" s="223">
        <f t="shared" si="21"/>
        <v>0</v>
      </c>
      <c r="H143" s="42"/>
      <c r="I143" s="42"/>
      <c r="J143" s="42"/>
      <c r="K143" s="42"/>
      <c r="L143" s="42"/>
      <c r="M143" s="42"/>
      <c r="N143" s="42"/>
      <c r="O143" s="42"/>
      <c r="P143" s="42"/>
      <c r="Q143" s="42"/>
    </row>
    <row r="144" spans="1:17" ht="18" customHeight="1">
      <c r="A144" s="42"/>
      <c r="B144" s="282" t="s">
        <v>684</v>
      </c>
      <c r="C144" s="290" t="s">
        <v>718</v>
      </c>
      <c r="D144" s="169" t="s">
        <v>140</v>
      </c>
      <c r="E144" s="178">
        <v>55</v>
      </c>
      <c r="F144" s="167">
        <f t="shared" si="20"/>
        <v>55</v>
      </c>
      <c r="G144" s="223">
        <f t="shared" si="21"/>
        <v>0</v>
      </c>
      <c r="H144" s="42"/>
      <c r="I144" s="42"/>
      <c r="J144" s="42"/>
      <c r="K144" s="42"/>
      <c r="L144" s="42"/>
      <c r="M144" s="42"/>
      <c r="N144" s="42"/>
      <c r="O144" s="42"/>
      <c r="P144" s="42"/>
      <c r="Q144" s="42"/>
    </row>
    <row r="145" spans="1:17" ht="18" customHeight="1">
      <c r="A145" s="42"/>
      <c r="B145" s="282" t="s">
        <v>685</v>
      </c>
      <c r="C145" s="290" t="s">
        <v>719</v>
      </c>
      <c r="D145" s="169" t="s">
        <v>140</v>
      </c>
      <c r="E145" s="178">
        <v>56</v>
      </c>
      <c r="F145" s="167">
        <f t="shared" si="20"/>
        <v>56</v>
      </c>
      <c r="G145" s="223">
        <f t="shared" si="21"/>
        <v>0</v>
      </c>
      <c r="H145" s="42"/>
      <c r="I145" s="42"/>
      <c r="J145" s="42"/>
      <c r="K145" s="42"/>
      <c r="L145" s="42"/>
      <c r="M145" s="42"/>
      <c r="N145" s="42"/>
      <c r="O145" s="42"/>
      <c r="P145" s="42"/>
      <c r="Q145" s="42"/>
    </row>
    <row r="146" spans="1:17" ht="18" customHeight="1">
      <c r="A146" s="42"/>
      <c r="B146" s="282" t="s">
        <v>686</v>
      </c>
      <c r="C146" s="290" t="s">
        <v>720</v>
      </c>
      <c r="D146" s="169" t="s">
        <v>140</v>
      </c>
      <c r="E146" s="178">
        <v>98</v>
      </c>
      <c r="F146" s="167">
        <f t="shared" si="20"/>
        <v>98</v>
      </c>
      <c r="G146" s="223">
        <f t="shared" si="21"/>
        <v>0</v>
      </c>
      <c r="H146" s="42"/>
      <c r="I146" s="42"/>
      <c r="J146" s="42"/>
      <c r="K146" s="42"/>
      <c r="L146" s="42"/>
      <c r="M146" s="42"/>
      <c r="N146" s="42"/>
      <c r="O146" s="42"/>
      <c r="P146" s="42"/>
      <c r="Q146" s="42"/>
    </row>
    <row r="147" spans="1:17" ht="18" customHeight="1">
      <c r="A147" s="42"/>
      <c r="B147" s="282" t="s">
        <v>687</v>
      </c>
      <c r="C147" s="290" t="s">
        <v>721</v>
      </c>
      <c r="D147" s="169" t="s">
        <v>140</v>
      </c>
      <c r="E147" s="178">
        <v>98</v>
      </c>
      <c r="F147" s="167">
        <f t="shared" si="20"/>
        <v>98</v>
      </c>
      <c r="G147" s="223">
        <f t="shared" si="21"/>
        <v>0</v>
      </c>
      <c r="H147" s="42"/>
      <c r="I147" s="42"/>
      <c r="J147" s="42"/>
      <c r="K147" s="42"/>
      <c r="L147" s="42"/>
      <c r="M147" s="42"/>
      <c r="N147" s="42"/>
      <c r="O147" s="42"/>
      <c r="P147" s="42"/>
      <c r="Q147" s="42"/>
    </row>
    <row r="148" spans="1:17" ht="18" customHeight="1">
      <c r="A148" s="42"/>
      <c r="B148" s="282" t="s">
        <v>688</v>
      </c>
      <c r="C148" s="290" t="s">
        <v>722</v>
      </c>
      <c r="D148" s="169" t="s">
        <v>140</v>
      </c>
      <c r="E148" s="178">
        <v>98</v>
      </c>
      <c r="F148" s="167">
        <f t="shared" si="20"/>
        <v>98</v>
      </c>
      <c r="G148" s="223">
        <f t="shared" si="21"/>
        <v>0</v>
      </c>
      <c r="H148" s="42"/>
      <c r="I148" s="42"/>
      <c r="J148" s="42"/>
      <c r="K148" s="42"/>
      <c r="L148" s="42"/>
      <c r="M148" s="42"/>
      <c r="N148" s="42"/>
      <c r="O148" s="42"/>
      <c r="P148" s="42"/>
      <c r="Q148" s="42"/>
    </row>
    <row r="149" spans="1:17" ht="18" customHeight="1">
      <c r="A149" s="42"/>
      <c r="B149" s="282" t="s">
        <v>689</v>
      </c>
      <c r="C149" s="290" t="s">
        <v>723</v>
      </c>
      <c r="D149" s="169" t="s">
        <v>140</v>
      </c>
      <c r="E149" s="178">
        <v>78</v>
      </c>
      <c r="F149" s="167">
        <f t="shared" si="20"/>
        <v>78</v>
      </c>
      <c r="G149" s="223">
        <f t="shared" si="21"/>
        <v>0</v>
      </c>
      <c r="H149" s="42"/>
      <c r="I149" s="42"/>
      <c r="J149" s="42"/>
      <c r="K149" s="42"/>
      <c r="L149" s="42"/>
      <c r="M149" s="42"/>
      <c r="N149" s="42"/>
      <c r="O149" s="42"/>
      <c r="P149" s="42"/>
      <c r="Q149" s="42"/>
    </row>
    <row r="150" spans="1:17" ht="18" customHeight="1">
      <c r="A150" s="42"/>
      <c r="B150" s="282" t="s">
        <v>690</v>
      </c>
      <c r="C150" s="290" t="s">
        <v>724</v>
      </c>
      <c r="D150" s="169" t="s">
        <v>140</v>
      </c>
      <c r="E150" s="178">
        <v>137</v>
      </c>
      <c r="F150" s="167">
        <f t="shared" si="20"/>
        <v>137</v>
      </c>
      <c r="G150" s="223">
        <f t="shared" si="21"/>
        <v>0</v>
      </c>
      <c r="H150" s="42"/>
      <c r="I150" s="42"/>
      <c r="J150" s="42"/>
      <c r="K150" s="42"/>
      <c r="L150" s="42"/>
      <c r="M150" s="42"/>
      <c r="N150" s="42"/>
      <c r="O150" s="42"/>
      <c r="P150" s="42"/>
      <c r="Q150" s="42"/>
    </row>
    <row r="151" spans="1:17" ht="18" customHeight="1">
      <c r="A151" s="42"/>
      <c r="B151" s="282" t="s">
        <v>691</v>
      </c>
      <c r="C151" s="290" t="s">
        <v>725</v>
      </c>
      <c r="D151" s="169" t="s">
        <v>140</v>
      </c>
      <c r="E151" s="178">
        <v>143</v>
      </c>
      <c r="F151" s="167">
        <f t="shared" si="20"/>
        <v>143</v>
      </c>
      <c r="G151" s="223">
        <f t="shared" si="21"/>
        <v>0</v>
      </c>
      <c r="H151" s="42"/>
      <c r="I151" s="42"/>
      <c r="J151" s="42"/>
      <c r="K151" s="42"/>
      <c r="L151" s="42"/>
      <c r="M151" s="42"/>
      <c r="N151" s="42"/>
      <c r="O151" s="42"/>
      <c r="P151" s="42"/>
      <c r="Q151" s="42"/>
    </row>
    <row r="152" spans="1:17" ht="18" customHeight="1">
      <c r="A152" s="42"/>
      <c r="B152" s="134"/>
      <c r="C152" s="135"/>
      <c r="D152" s="136"/>
      <c r="E152" s="137"/>
      <c r="F152" s="138"/>
      <c r="G152" s="139"/>
      <c r="H152" s="42"/>
      <c r="I152" s="42"/>
      <c r="J152" s="42"/>
      <c r="K152" s="42"/>
      <c r="L152" s="42"/>
      <c r="M152" s="42"/>
      <c r="N152" s="42"/>
      <c r="O152" s="42"/>
      <c r="P152" s="42"/>
      <c r="Q152" s="42"/>
    </row>
    <row r="153" spans="1:17" ht="18" customHeight="1">
      <c r="A153" s="42"/>
      <c r="B153" s="282" t="s">
        <v>692</v>
      </c>
      <c r="C153" s="290" t="s">
        <v>726</v>
      </c>
      <c r="D153" s="169" t="s">
        <v>140</v>
      </c>
      <c r="E153" s="178">
        <v>47</v>
      </c>
      <c r="F153" s="167">
        <f t="shared" ref="F153:F159" si="22">ROUND(E153*(1-(VLOOKUP(D153,$E$3:$F$5,2,0))),0)</f>
        <v>47</v>
      </c>
      <c r="G153" s="223">
        <f t="shared" ref="G153:G159" si="23">ROUND(ROUND(F153*$F$5,0),2)</f>
        <v>0</v>
      </c>
      <c r="H153" s="42"/>
      <c r="I153" s="42"/>
      <c r="J153" s="42"/>
      <c r="K153" s="42"/>
      <c r="L153" s="42"/>
      <c r="M153" s="42"/>
      <c r="N153" s="42"/>
      <c r="O153" s="42"/>
      <c r="P153" s="42"/>
      <c r="Q153" s="42"/>
    </row>
    <row r="154" spans="1:17" ht="18" customHeight="1">
      <c r="A154" s="42"/>
      <c r="B154" s="282" t="s">
        <v>693</v>
      </c>
      <c r="C154" s="290" t="s">
        <v>727</v>
      </c>
      <c r="D154" s="169" t="s">
        <v>140</v>
      </c>
      <c r="E154" s="178">
        <v>37</v>
      </c>
      <c r="F154" s="167">
        <f t="shared" si="22"/>
        <v>37</v>
      </c>
      <c r="G154" s="223">
        <f t="shared" si="23"/>
        <v>0</v>
      </c>
      <c r="H154" s="42"/>
      <c r="I154" s="42"/>
      <c r="J154" s="42"/>
      <c r="K154" s="42"/>
      <c r="L154" s="42"/>
      <c r="M154" s="42"/>
      <c r="N154" s="42"/>
      <c r="O154" s="42"/>
      <c r="P154" s="42"/>
      <c r="Q154" s="42"/>
    </row>
    <row r="155" spans="1:17" ht="18" customHeight="1">
      <c r="A155" s="42"/>
      <c r="B155" s="282" t="s">
        <v>694</v>
      </c>
      <c r="C155" s="290" t="s">
        <v>728</v>
      </c>
      <c r="D155" s="169" t="s">
        <v>140</v>
      </c>
      <c r="E155" s="178">
        <v>34</v>
      </c>
      <c r="F155" s="167">
        <f t="shared" si="22"/>
        <v>34</v>
      </c>
      <c r="G155" s="223">
        <f t="shared" si="23"/>
        <v>0</v>
      </c>
      <c r="H155" s="42"/>
      <c r="I155" s="42"/>
      <c r="J155" s="42"/>
      <c r="K155" s="42"/>
      <c r="L155" s="42"/>
      <c r="M155" s="42"/>
      <c r="N155" s="42"/>
      <c r="O155" s="42"/>
      <c r="P155" s="42"/>
      <c r="Q155" s="42"/>
    </row>
    <row r="156" spans="1:17" ht="18" customHeight="1">
      <c r="A156" s="42"/>
      <c r="B156" s="282" t="s">
        <v>695</v>
      </c>
      <c r="C156" s="290" t="s">
        <v>729</v>
      </c>
      <c r="D156" s="169" t="s">
        <v>140</v>
      </c>
      <c r="E156" s="178">
        <v>55</v>
      </c>
      <c r="F156" s="167">
        <f t="shared" si="22"/>
        <v>55</v>
      </c>
      <c r="G156" s="223">
        <f t="shared" si="23"/>
        <v>0</v>
      </c>
      <c r="H156" s="42"/>
      <c r="I156" s="42"/>
      <c r="J156" s="42"/>
      <c r="K156" s="42"/>
      <c r="L156" s="42"/>
      <c r="M156" s="42"/>
      <c r="N156" s="42"/>
      <c r="O156" s="42"/>
      <c r="P156" s="42"/>
      <c r="Q156" s="42"/>
    </row>
    <row r="157" spans="1:17" ht="18" customHeight="1">
      <c r="A157" s="42"/>
      <c r="B157" s="282" t="s">
        <v>696</v>
      </c>
      <c r="C157" s="290" t="s">
        <v>730</v>
      </c>
      <c r="D157" s="169" t="s">
        <v>140</v>
      </c>
      <c r="E157" s="178">
        <v>67</v>
      </c>
      <c r="F157" s="167">
        <f t="shared" si="22"/>
        <v>67</v>
      </c>
      <c r="G157" s="223">
        <f t="shared" si="23"/>
        <v>0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</row>
    <row r="158" spans="1:17" ht="18" customHeight="1">
      <c r="A158" s="42"/>
      <c r="B158" s="282" t="s">
        <v>697</v>
      </c>
      <c r="C158" s="290" t="s">
        <v>699</v>
      </c>
      <c r="D158" s="169" t="s">
        <v>140</v>
      </c>
      <c r="E158" s="178">
        <v>80</v>
      </c>
      <c r="F158" s="167">
        <f t="shared" si="22"/>
        <v>80</v>
      </c>
      <c r="G158" s="223">
        <f t="shared" si="23"/>
        <v>0</v>
      </c>
      <c r="H158" s="42"/>
      <c r="I158" s="42"/>
      <c r="J158" s="42"/>
      <c r="K158" s="42"/>
      <c r="L158" s="42"/>
      <c r="M158" s="42"/>
      <c r="N158" s="42"/>
      <c r="O158" s="42"/>
      <c r="P158" s="42"/>
      <c r="Q158" s="42"/>
    </row>
    <row r="159" spans="1:17" ht="18" customHeight="1">
      <c r="A159" s="42"/>
      <c r="B159" s="282" t="s">
        <v>698</v>
      </c>
      <c r="C159" s="290" t="s">
        <v>699</v>
      </c>
      <c r="D159" s="169" t="s">
        <v>140</v>
      </c>
      <c r="E159" s="178">
        <v>87</v>
      </c>
      <c r="F159" s="167">
        <f t="shared" si="22"/>
        <v>87</v>
      </c>
      <c r="G159" s="223">
        <f t="shared" si="23"/>
        <v>0</v>
      </c>
      <c r="H159" s="42"/>
      <c r="I159" s="42"/>
      <c r="J159" s="42"/>
      <c r="K159" s="42"/>
      <c r="L159" s="42"/>
      <c r="M159" s="42"/>
      <c r="N159" s="42"/>
      <c r="O159" s="42"/>
      <c r="P159" s="42"/>
      <c r="Q159" s="42"/>
    </row>
    <row r="160" spans="1:17" ht="18" customHeight="1">
      <c r="A160" s="42"/>
      <c r="B160" s="134"/>
      <c r="C160" s="135"/>
      <c r="D160" s="136"/>
      <c r="E160" s="137"/>
      <c r="F160" s="138"/>
      <c r="G160" s="139"/>
      <c r="H160" s="42"/>
      <c r="I160" s="42"/>
      <c r="J160" s="42"/>
      <c r="K160" s="42"/>
      <c r="L160" s="42"/>
      <c r="M160" s="42"/>
      <c r="N160" s="42"/>
      <c r="O160" s="42"/>
      <c r="P160" s="42"/>
      <c r="Q160" s="42"/>
    </row>
    <row r="161" spans="1:17" ht="18" customHeight="1">
      <c r="A161" s="42"/>
      <c r="B161" s="282" t="s">
        <v>403</v>
      </c>
      <c r="C161" s="290" t="s">
        <v>731</v>
      </c>
      <c r="D161" s="169" t="s">
        <v>140</v>
      </c>
      <c r="E161" s="178">
        <v>171</v>
      </c>
      <c r="F161" s="167">
        <f>ROUND(E161*(1-(VLOOKUP(D161,$E$3:$F$5,2,0))),0)</f>
        <v>171</v>
      </c>
      <c r="G161" s="223">
        <f>ROUND(ROUND(F161*$F$5,0),2)</f>
        <v>0</v>
      </c>
      <c r="H161" s="42"/>
      <c r="I161" s="42"/>
      <c r="J161" s="42"/>
      <c r="K161" s="42"/>
      <c r="L161" s="42"/>
      <c r="M161" s="42"/>
      <c r="N161" s="42"/>
      <c r="O161" s="42"/>
      <c r="P161" s="42"/>
      <c r="Q161" s="42"/>
    </row>
    <row r="162" spans="1:17" ht="18" customHeight="1">
      <c r="A162" s="42"/>
      <c r="B162" s="282" t="s">
        <v>414</v>
      </c>
      <c r="C162" s="290" t="s">
        <v>732</v>
      </c>
      <c r="D162" s="169" t="s">
        <v>140</v>
      </c>
      <c r="E162" s="178">
        <v>219</v>
      </c>
      <c r="F162" s="167">
        <f>ROUND(E162*(1-(VLOOKUP(D162,$E$3:$F$5,2,0))),0)</f>
        <v>219</v>
      </c>
      <c r="G162" s="223">
        <f>ROUND(ROUND(F162*$F$5,0),2)</f>
        <v>0</v>
      </c>
      <c r="H162" s="42"/>
      <c r="I162" s="42"/>
      <c r="J162" s="42"/>
      <c r="K162" s="42"/>
      <c r="L162" s="42"/>
      <c r="M162" s="42"/>
      <c r="N162" s="42"/>
      <c r="O162" s="42"/>
      <c r="P162" s="42"/>
      <c r="Q162" s="42"/>
    </row>
    <row r="163" spans="1:17" ht="18" customHeight="1">
      <c r="A163" s="42"/>
      <c r="B163" s="134"/>
      <c r="C163" s="135"/>
      <c r="D163" s="136"/>
      <c r="E163" s="137"/>
      <c r="F163" s="138"/>
      <c r="G163" s="139"/>
      <c r="H163" s="42"/>
      <c r="I163" s="42"/>
      <c r="J163" s="42"/>
      <c r="K163" s="42"/>
      <c r="L163" s="42"/>
      <c r="M163" s="42"/>
      <c r="N163" s="42"/>
      <c r="O163" s="42"/>
      <c r="P163" s="42"/>
      <c r="Q163" s="42"/>
    </row>
    <row r="164" spans="1:17" ht="18" customHeight="1">
      <c r="A164" s="42"/>
      <c r="B164" s="301" t="s">
        <v>733</v>
      </c>
      <c r="C164" s="302"/>
      <c r="D164" s="303"/>
      <c r="E164" s="304"/>
      <c r="F164" s="305"/>
      <c r="G164" s="306"/>
      <c r="H164" s="42"/>
      <c r="I164" s="42"/>
      <c r="J164" s="42"/>
      <c r="K164" s="42"/>
      <c r="L164" s="42"/>
      <c r="M164" s="42"/>
      <c r="N164" s="42"/>
      <c r="O164" s="42"/>
      <c r="P164" s="42"/>
      <c r="Q164" s="42"/>
    </row>
    <row r="165" spans="1:17" ht="18" customHeight="1">
      <c r="A165" s="42"/>
      <c r="B165" s="134"/>
      <c r="C165" s="135"/>
      <c r="D165" s="136"/>
      <c r="E165" s="137"/>
      <c r="F165" s="138"/>
      <c r="G165" s="139"/>
      <c r="H165" s="42"/>
      <c r="I165" s="42"/>
      <c r="J165" s="42"/>
      <c r="K165" s="42"/>
      <c r="L165" s="42"/>
      <c r="M165" s="42"/>
      <c r="N165" s="42"/>
      <c r="O165" s="42"/>
      <c r="P165" s="42"/>
      <c r="Q165" s="42"/>
    </row>
    <row r="166" spans="1:17" ht="18" customHeight="1">
      <c r="A166" s="42"/>
      <c r="B166" s="282" t="s">
        <v>272</v>
      </c>
      <c r="C166" s="290" t="s">
        <v>735</v>
      </c>
      <c r="D166" s="169" t="s">
        <v>140</v>
      </c>
      <c r="E166" s="178">
        <v>136</v>
      </c>
      <c r="F166" s="167">
        <f>ROUND(E166*(1-(VLOOKUP(D166,$E$3:$F$5,2,0))),0)</f>
        <v>136</v>
      </c>
      <c r="G166" s="223">
        <f>ROUND(ROUND(F166*$F$5,0),2)</f>
        <v>0</v>
      </c>
      <c r="H166" s="42"/>
      <c r="I166" s="42"/>
      <c r="J166" s="42"/>
      <c r="K166" s="42"/>
      <c r="L166" s="42"/>
      <c r="M166" s="42"/>
      <c r="N166" s="42"/>
      <c r="O166" s="42"/>
      <c r="P166" s="42"/>
      <c r="Q166" s="42"/>
    </row>
    <row r="167" spans="1:17" ht="18" customHeight="1">
      <c r="A167" s="42"/>
      <c r="B167" s="282" t="s">
        <v>276</v>
      </c>
      <c r="C167" s="290" t="s">
        <v>735</v>
      </c>
      <c r="D167" s="169" t="s">
        <v>140</v>
      </c>
      <c r="E167" s="178">
        <v>162</v>
      </c>
      <c r="F167" s="167">
        <f>ROUND(E167*(1-(VLOOKUP(D167,$E$3:$F$5,2,0))),0)</f>
        <v>162</v>
      </c>
      <c r="G167" s="223">
        <f>ROUND(ROUND(F167*$F$5,0),2)</f>
        <v>0</v>
      </c>
      <c r="H167" s="42"/>
      <c r="I167" s="42"/>
      <c r="J167" s="42"/>
      <c r="K167" s="42"/>
      <c r="L167" s="42"/>
      <c r="M167" s="42"/>
      <c r="N167" s="42"/>
      <c r="O167" s="42"/>
      <c r="P167" s="42"/>
      <c r="Q167" s="42"/>
    </row>
    <row r="168" spans="1:17" ht="18" customHeight="1">
      <c r="A168" s="42"/>
      <c r="B168" s="134"/>
      <c r="C168" s="135"/>
      <c r="D168" s="136"/>
      <c r="E168" s="137"/>
      <c r="F168" s="138"/>
      <c r="G168" s="139"/>
      <c r="H168" s="42"/>
      <c r="I168" s="42"/>
      <c r="J168" s="42"/>
      <c r="K168" s="42"/>
      <c r="L168" s="42"/>
      <c r="M168" s="42"/>
      <c r="N168" s="42"/>
      <c r="O168" s="42"/>
      <c r="P168" s="42"/>
      <c r="Q168" s="42"/>
    </row>
    <row r="169" spans="1:17" ht="18" customHeight="1">
      <c r="A169" s="42"/>
      <c r="B169" s="282" t="s">
        <v>734</v>
      </c>
      <c r="C169" s="290" t="s">
        <v>736</v>
      </c>
      <c r="D169" s="169" t="s">
        <v>140</v>
      </c>
      <c r="E169" s="178">
        <v>172</v>
      </c>
      <c r="F169" s="167">
        <f>ROUND(E169*(1-(VLOOKUP(D169,$E$3:$F$5,2,0))),0)</f>
        <v>172</v>
      </c>
      <c r="G169" s="223">
        <f>ROUND(ROUND(F169*$F$5,0),2)</f>
        <v>0</v>
      </c>
      <c r="H169" s="42"/>
      <c r="I169" s="42"/>
      <c r="J169" s="42"/>
      <c r="K169" s="42"/>
      <c r="L169" s="42"/>
      <c r="M169" s="42"/>
      <c r="N169" s="42"/>
      <c r="O169" s="42"/>
      <c r="P169" s="42"/>
      <c r="Q169" s="42"/>
    </row>
    <row r="170" spans="1:17" ht="18" customHeight="1">
      <c r="A170" s="42"/>
      <c r="B170" s="282" t="s">
        <v>281</v>
      </c>
      <c r="C170" s="290" t="s">
        <v>737</v>
      </c>
      <c r="D170" s="169" t="s">
        <v>140</v>
      </c>
      <c r="E170" s="178">
        <v>172</v>
      </c>
      <c r="F170" s="167">
        <f>ROUND(E170*(1-(VLOOKUP(D170,$E$3:$F$5,2,0))),0)</f>
        <v>172</v>
      </c>
      <c r="G170" s="223">
        <f>ROUND(ROUND(F170*$F$5,0),2)</f>
        <v>0</v>
      </c>
      <c r="H170" s="42"/>
      <c r="I170" s="42"/>
      <c r="J170" s="42"/>
      <c r="K170" s="42"/>
      <c r="L170" s="42"/>
      <c r="M170" s="42"/>
      <c r="N170" s="42"/>
      <c r="O170" s="42"/>
      <c r="P170" s="42"/>
      <c r="Q170" s="42"/>
    </row>
    <row r="171" spans="1:17" ht="18" customHeight="1">
      <c r="A171" s="42"/>
      <c r="B171" s="282" t="s">
        <v>150</v>
      </c>
      <c r="C171" s="290" t="s">
        <v>738</v>
      </c>
      <c r="D171" s="169" t="s">
        <v>140</v>
      </c>
      <c r="E171" s="178">
        <v>171</v>
      </c>
      <c r="F171" s="167">
        <f>ROUND(E171*(1-(VLOOKUP(D171,$E$3:$F$5,2,0))),0)</f>
        <v>171</v>
      </c>
      <c r="G171" s="223">
        <f>ROUND(ROUND(F171*$F$5,0),2)</f>
        <v>0</v>
      </c>
      <c r="H171" s="42"/>
      <c r="I171" s="42"/>
      <c r="J171" s="42"/>
      <c r="K171" s="42"/>
      <c r="L171" s="42"/>
      <c r="M171" s="42"/>
      <c r="N171" s="42"/>
      <c r="O171" s="42"/>
      <c r="P171" s="42"/>
      <c r="Q171" s="42"/>
    </row>
    <row r="172" spans="1:17" ht="18" customHeight="1">
      <c r="A172" s="42"/>
      <c r="B172" s="134"/>
      <c r="C172" s="135"/>
      <c r="D172" s="136"/>
      <c r="E172" s="137"/>
      <c r="F172" s="138"/>
      <c r="G172" s="139"/>
      <c r="H172" s="42"/>
      <c r="I172" s="42"/>
      <c r="J172" s="42"/>
      <c r="K172" s="42"/>
      <c r="L172" s="42"/>
      <c r="M172" s="42"/>
      <c r="N172" s="42"/>
      <c r="O172" s="42"/>
      <c r="P172" s="42"/>
      <c r="Q172" s="42"/>
    </row>
    <row r="173" spans="1:17" ht="18" customHeight="1">
      <c r="A173" s="42"/>
      <c r="B173" s="282" t="s">
        <v>156</v>
      </c>
      <c r="C173" s="290" t="s">
        <v>739</v>
      </c>
      <c r="D173" s="169" t="s">
        <v>140</v>
      </c>
      <c r="E173" s="178">
        <v>214</v>
      </c>
      <c r="F173" s="167">
        <f>ROUND(E173*(1-(VLOOKUP(D173,$E$3:$F$5,2,0))),0)</f>
        <v>214</v>
      </c>
      <c r="G173" s="223">
        <f>ROUND(ROUND(F173*$F$5,0),2)</f>
        <v>0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</row>
    <row r="174" spans="1:17" ht="18" customHeight="1">
      <c r="A174" s="42"/>
      <c r="B174" s="134"/>
      <c r="C174" s="135"/>
      <c r="D174" s="136"/>
      <c r="E174" s="137"/>
      <c r="F174" s="138"/>
      <c r="G174" s="139"/>
      <c r="H174" s="42"/>
      <c r="I174" s="42"/>
      <c r="J174" s="42"/>
      <c r="K174" s="42"/>
      <c r="L174" s="42"/>
      <c r="M174" s="42"/>
      <c r="N174" s="42"/>
      <c r="O174" s="42"/>
      <c r="P174" s="42"/>
      <c r="Q174" s="42"/>
    </row>
    <row r="175" spans="1:17" ht="18" customHeight="1">
      <c r="A175" s="42"/>
      <c r="B175" s="301" t="s">
        <v>753</v>
      </c>
      <c r="C175" s="302"/>
      <c r="D175" s="303"/>
      <c r="E175" s="304"/>
      <c r="F175" s="305"/>
      <c r="G175" s="306"/>
      <c r="H175" s="42"/>
      <c r="I175" s="42"/>
      <c r="J175" s="42"/>
      <c r="K175" s="42"/>
      <c r="L175" s="42"/>
      <c r="M175" s="42"/>
      <c r="N175" s="42"/>
      <c r="O175" s="42"/>
      <c r="P175" s="42"/>
      <c r="Q175" s="42"/>
    </row>
    <row r="176" spans="1:17" ht="18" customHeight="1">
      <c r="A176" s="42"/>
      <c r="B176" s="134"/>
      <c r="C176" s="135"/>
      <c r="D176" s="136"/>
      <c r="E176" s="137"/>
      <c r="F176" s="138"/>
      <c r="G176" s="139"/>
      <c r="H176" s="42"/>
      <c r="I176" s="42"/>
      <c r="J176" s="42"/>
      <c r="K176" s="42"/>
      <c r="L176" s="42"/>
      <c r="M176" s="42"/>
      <c r="N176" s="42"/>
      <c r="O176" s="42"/>
      <c r="P176" s="42"/>
      <c r="Q176" s="42"/>
    </row>
    <row r="177" spans="1:17" ht="18" customHeight="1">
      <c r="A177" s="42"/>
      <c r="B177" s="282" t="s">
        <v>740</v>
      </c>
      <c r="C177" s="290" t="s">
        <v>749</v>
      </c>
      <c r="D177" s="169" t="s">
        <v>140</v>
      </c>
      <c r="E177" s="178">
        <v>36</v>
      </c>
      <c r="F177" s="167">
        <f t="shared" ref="F177:F184" si="24">ROUND(E177*(1-(VLOOKUP(D177,$E$3:$F$5,2,0))),0)</f>
        <v>36</v>
      </c>
      <c r="G177" s="223">
        <f t="shared" ref="G177:G184" si="25">ROUND(ROUND(F177*$F$5,0),2)</f>
        <v>0</v>
      </c>
      <c r="H177" s="42"/>
      <c r="I177" s="42"/>
      <c r="J177" s="42"/>
      <c r="K177" s="42"/>
      <c r="L177" s="42"/>
      <c r="M177" s="42"/>
      <c r="N177" s="42"/>
      <c r="O177" s="42"/>
      <c r="P177" s="42"/>
      <c r="Q177" s="42"/>
    </row>
    <row r="178" spans="1:17" ht="18" customHeight="1">
      <c r="A178" s="42"/>
      <c r="B178" s="282" t="s">
        <v>741</v>
      </c>
      <c r="C178" s="290" t="s">
        <v>749</v>
      </c>
      <c r="D178" s="169" t="s">
        <v>140</v>
      </c>
      <c r="E178" s="178">
        <v>39</v>
      </c>
      <c r="F178" s="167">
        <f t="shared" si="24"/>
        <v>39</v>
      </c>
      <c r="G178" s="223">
        <f t="shared" si="25"/>
        <v>0</v>
      </c>
      <c r="H178" s="42"/>
      <c r="I178" s="42"/>
      <c r="J178" s="42"/>
      <c r="K178" s="42"/>
      <c r="L178" s="42"/>
      <c r="M178" s="42"/>
      <c r="N178" s="42"/>
      <c r="O178" s="42"/>
      <c r="P178" s="42"/>
      <c r="Q178" s="42"/>
    </row>
    <row r="179" spans="1:17" ht="18" customHeight="1">
      <c r="A179" s="42"/>
      <c r="B179" s="282" t="s">
        <v>742</v>
      </c>
      <c r="C179" s="290" t="s">
        <v>749</v>
      </c>
      <c r="D179" s="169" t="s">
        <v>140</v>
      </c>
      <c r="E179" s="178">
        <v>64</v>
      </c>
      <c r="F179" s="167">
        <f t="shared" si="24"/>
        <v>64</v>
      </c>
      <c r="G179" s="223">
        <f t="shared" si="25"/>
        <v>0</v>
      </c>
      <c r="H179" s="42"/>
      <c r="I179" s="42"/>
      <c r="J179" s="42"/>
      <c r="K179" s="42"/>
      <c r="L179" s="42"/>
      <c r="M179" s="42"/>
      <c r="N179" s="42"/>
      <c r="O179" s="42"/>
      <c r="P179" s="42"/>
      <c r="Q179" s="42"/>
    </row>
    <row r="180" spans="1:17" ht="18" customHeight="1">
      <c r="A180" s="42"/>
      <c r="B180" s="282" t="s">
        <v>743</v>
      </c>
      <c r="C180" s="290" t="s">
        <v>749</v>
      </c>
      <c r="D180" s="169" t="s">
        <v>140</v>
      </c>
      <c r="E180" s="178">
        <v>122</v>
      </c>
      <c r="F180" s="167">
        <f t="shared" si="24"/>
        <v>122</v>
      </c>
      <c r="G180" s="223">
        <f t="shared" si="25"/>
        <v>0</v>
      </c>
      <c r="H180" s="42"/>
      <c r="I180" s="42"/>
      <c r="J180" s="42"/>
      <c r="K180" s="42"/>
      <c r="L180" s="42"/>
      <c r="M180" s="42"/>
      <c r="N180" s="42"/>
      <c r="O180" s="42"/>
      <c r="P180" s="42"/>
      <c r="Q180" s="42"/>
    </row>
    <row r="181" spans="1:17" ht="18" customHeight="1">
      <c r="A181" s="42"/>
      <c r="B181" s="282" t="s">
        <v>744</v>
      </c>
      <c r="C181" s="290" t="s">
        <v>749</v>
      </c>
      <c r="D181" s="169" t="s">
        <v>140</v>
      </c>
      <c r="E181" s="178">
        <v>134</v>
      </c>
      <c r="F181" s="167">
        <f t="shared" si="24"/>
        <v>134</v>
      </c>
      <c r="G181" s="223">
        <f t="shared" si="25"/>
        <v>0</v>
      </c>
      <c r="H181" s="42"/>
      <c r="I181" s="42"/>
      <c r="J181" s="42"/>
      <c r="K181" s="42"/>
      <c r="L181" s="42"/>
      <c r="M181" s="42"/>
      <c r="N181" s="42"/>
      <c r="O181" s="42"/>
      <c r="P181" s="42"/>
      <c r="Q181" s="42"/>
    </row>
    <row r="182" spans="1:17" ht="18" customHeight="1">
      <c r="A182" s="42"/>
      <c r="B182" s="282" t="s">
        <v>745</v>
      </c>
      <c r="C182" s="290" t="s">
        <v>750</v>
      </c>
      <c r="D182" s="169" t="s">
        <v>140</v>
      </c>
      <c r="E182" s="178">
        <v>219</v>
      </c>
      <c r="F182" s="167">
        <f t="shared" si="24"/>
        <v>219</v>
      </c>
      <c r="G182" s="223">
        <f t="shared" si="25"/>
        <v>0</v>
      </c>
      <c r="H182" s="42"/>
      <c r="I182" s="42"/>
      <c r="J182" s="42"/>
      <c r="K182" s="42"/>
      <c r="L182" s="42"/>
      <c r="M182" s="42"/>
      <c r="N182" s="42"/>
      <c r="O182" s="42"/>
      <c r="P182" s="42"/>
      <c r="Q182" s="42"/>
    </row>
    <row r="183" spans="1:17" ht="18" customHeight="1">
      <c r="A183" s="42"/>
      <c r="B183" s="282" t="s">
        <v>746</v>
      </c>
      <c r="C183" s="290" t="s">
        <v>750</v>
      </c>
      <c r="D183" s="169" t="s">
        <v>140</v>
      </c>
      <c r="E183" s="178">
        <v>336</v>
      </c>
      <c r="F183" s="167">
        <f t="shared" si="24"/>
        <v>336</v>
      </c>
      <c r="G183" s="223">
        <f t="shared" si="25"/>
        <v>0</v>
      </c>
      <c r="H183" s="42"/>
      <c r="I183" s="42"/>
      <c r="J183" s="42"/>
      <c r="K183" s="42"/>
      <c r="L183" s="42"/>
      <c r="M183" s="42"/>
      <c r="N183" s="42"/>
      <c r="O183" s="42"/>
      <c r="P183" s="42"/>
      <c r="Q183" s="42"/>
    </row>
    <row r="184" spans="1:17" ht="18" customHeight="1">
      <c r="A184" s="42"/>
      <c r="B184" s="282" t="s">
        <v>747</v>
      </c>
      <c r="C184" s="290" t="s">
        <v>750</v>
      </c>
      <c r="D184" s="169" t="s">
        <v>140</v>
      </c>
      <c r="E184" s="178">
        <v>365</v>
      </c>
      <c r="F184" s="167">
        <f t="shared" si="24"/>
        <v>365</v>
      </c>
      <c r="G184" s="223">
        <f t="shared" si="25"/>
        <v>0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</row>
    <row r="185" spans="1:17" ht="18" customHeight="1">
      <c r="A185" s="42"/>
      <c r="B185" s="134"/>
      <c r="C185" s="135"/>
      <c r="D185" s="136"/>
      <c r="E185" s="137"/>
      <c r="F185" s="138"/>
      <c r="G185" s="139"/>
      <c r="H185" s="42"/>
      <c r="I185" s="42"/>
      <c r="J185" s="42"/>
      <c r="K185" s="42"/>
      <c r="L185" s="42"/>
      <c r="M185" s="42"/>
      <c r="N185" s="42"/>
      <c r="O185" s="42"/>
      <c r="P185" s="42"/>
      <c r="Q185" s="42"/>
    </row>
    <row r="186" spans="1:17" ht="18" customHeight="1">
      <c r="A186" s="42"/>
      <c r="B186" s="282" t="s">
        <v>369</v>
      </c>
      <c r="C186" s="290" t="s">
        <v>751</v>
      </c>
      <c r="D186" s="169" t="s">
        <v>140</v>
      </c>
      <c r="E186" s="178">
        <v>42</v>
      </c>
      <c r="F186" s="167">
        <f>ROUND(E186*(1-(VLOOKUP(D186,$E$3:$F$5,2,0))),0)</f>
        <v>42</v>
      </c>
      <c r="G186" s="223">
        <f>ROUND(ROUND(F186*$F$5,0),2)</f>
        <v>0</v>
      </c>
      <c r="H186" s="42"/>
      <c r="I186" s="42"/>
      <c r="J186" s="42"/>
      <c r="K186" s="42"/>
      <c r="L186" s="42"/>
      <c r="M186" s="42"/>
      <c r="N186" s="42"/>
      <c r="O186" s="42"/>
      <c r="P186" s="42"/>
      <c r="Q186" s="42"/>
    </row>
    <row r="187" spans="1:17" ht="18" customHeight="1">
      <c r="A187" s="42"/>
      <c r="B187" s="282" t="s">
        <v>748</v>
      </c>
      <c r="C187" s="290" t="s">
        <v>751</v>
      </c>
      <c r="D187" s="169" t="s">
        <v>140</v>
      </c>
      <c r="E187" s="178">
        <v>42</v>
      </c>
      <c r="F187" s="167">
        <f>ROUND(E187*(1-(VLOOKUP(D187,$E$3:$F$5,2,0))),0)</f>
        <v>42</v>
      </c>
      <c r="G187" s="223">
        <f>ROUND(ROUND(F187*$F$5,0),2)</f>
        <v>0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</row>
    <row r="188" spans="1:17" ht="18" customHeight="1">
      <c r="A188" s="42"/>
      <c r="B188" s="282" t="s">
        <v>335</v>
      </c>
      <c r="C188" s="290" t="s">
        <v>752</v>
      </c>
      <c r="D188" s="169" t="s">
        <v>140</v>
      </c>
      <c r="E188" s="178">
        <v>5</v>
      </c>
      <c r="F188" s="167">
        <f>ROUND(E188*(1-(VLOOKUP(D188,$E$3:$F$5,2,0))),0)</f>
        <v>5</v>
      </c>
      <c r="G188" s="223">
        <f>ROUND(ROUND(F188*$F$5,0),2)</f>
        <v>0</v>
      </c>
      <c r="H188" s="42"/>
      <c r="I188" s="42"/>
      <c r="J188" s="42"/>
      <c r="K188" s="42"/>
      <c r="L188" s="42"/>
      <c r="M188" s="42"/>
      <c r="N188" s="42"/>
      <c r="O188" s="42"/>
      <c r="P188" s="42"/>
      <c r="Q188" s="42"/>
    </row>
    <row r="189" spans="1:17" ht="18" customHeight="1">
      <c r="A189" s="42"/>
      <c r="B189" s="134"/>
      <c r="C189" s="135"/>
      <c r="D189" s="136"/>
      <c r="E189" s="137"/>
      <c r="F189" s="138"/>
      <c r="G189" s="139"/>
      <c r="H189" s="42"/>
      <c r="I189" s="42"/>
      <c r="J189" s="42"/>
      <c r="K189" s="42"/>
      <c r="L189" s="42"/>
      <c r="M189" s="42"/>
      <c r="N189" s="42"/>
      <c r="O189" s="42"/>
      <c r="P189" s="42"/>
      <c r="Q189" s="42"/>
    </row>
    <row r="190" spans="1:17" ht="18" customHeight="1">
      <c r="A190" s="42"/>
      <c r="B190" s="274" t="s">
        <v>467</v>
      </c>
      <c r="C190" s="275"/>
      <c r="D190" s="276"/>
      <c r="E190" s="277"/>
      <c r="F190" s="277"/>
      <c r="G190" s="294"/>
      <c r="H190" s="42"/>
      <c r="I190" s="42"/>
      <c r="J190" s="42"/>
      <c r="K190" s="42"/>
      <c r="L190" s="42"/>
      <c r="M190" s="42"/>
      <c r="N190" s="42"/>
      <c r="O190" s="42"/>
      <c r="P190" s="42"/>
      <c r="Q190" s="42"/>
    </row>
    <row r="191" spans="1:17" ht="18" customHeight="1">
      <c r="A191" s="42"/>
      <c r="B191" s="134"/>
      <c r="C191" s="135"/>
      <c r="D191" s="136"/>
      <c r="E191" s="137"/>
      <c r="F191" s="138"/>
      <c r="G191" s="139"/>
      <c r="H191" s="42"/>
      <c r="I191" s="42"/>
      <c r="J191" s="42"/>
      <c r="K191" s="42"/>
      <c r="L191" s="42"/>
      <c r="M191" s="42"/>
      <c r="N191" s="42"/>
      <c r="O191" s="42"/>
      <c r="P191" s="42"/>
      <c r="Q191" s="42"/>
    </row>
    <row r="192" spans="1:17" ht="18" customHeight="1">
      <c r="A192" s="42"/>
      <c r="B192" s="282" t="s">
        <v>468</v>
      </c>
      <c r="C192" s="290"/>
      <c r="D192" s="169" t="s">
        <v>138</v>
      </c>
      <c r="E192" s="178" t="e">
        <v>#N/A</v>
      </c>
      <c r="F192" s="167" t="e">
        <f t="shared" ref="F192:F207" si="26">ROUND(E192*(1-(VLOOKUP(D192,$E$3:$F$5,2,0))),0)</f>
        <v>#N/A</v>
      </c>
      <c r="G192" s="223" t="e">
        <f t="shared" ref="G192:G207" si="27">ROUND(ROUND(F192*$F$5,0),2)</f>
        <v>#N/A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2"/>
    </row>
    <row r="193" spans="1:17" ht="18" customHeight="1">
      <c r="A193" s="42"/>
      <c r="B193" s="282" t="s">
        <v>469</v>
      </c>
      <c r="C193" s="290"/>
      <c r="D193" s="169" t="s">
        <v>138</v>
      </c>
      <c r="E193" s="178" t="e">
        <v>#N/A</v>
      </c>
      <c r="F193" s="167" t="e">
        <f t="shared" si="26"/>
        <v>#N/A</v>
      </c>
      <c r="G193" s="223" t="e">
        <f t="shared" si="27"/>
        <v>#N/A</v>
      </c>
      <c r="H193" s="42"/>
      <c r="I193" s="42"/>
      <c r="J193" s="42"/>
      <c r="K193" s="42"/>
      <c r="L193" s="42"/>
      <c r="M193" s="42"/>
      <c r="N193" s="42"/>
      <c r="O193" s="42"/>
      <c r="P193" s="42"/>
      <c r="Q193" s="42"/>
    </row>
    <row r="194" spans="1:17" ht="18" customHeight="1">
      <c r="A194" s="42"/>
      <c r="B194" s="282" t="s">
        <v>470</v>
      </c>
      <c r="C194" s="290"/>
      <c r="D194" s="169" t="s">
        <v>138</v>
      </c>
      <c r="E194" s="178" t="e">
        <v>#N/A</v>
      </c>
      <c r="F194" s="167" t="e">
        <f t="shared" si="26"/>
        <v>#N/A</v>
      </c>
      <c r="G194" s="223" t="e">
        <f t="shared" si="27"/>
        <v>#N/A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2"/>
    </row>
    <row r="195" spans="1:17" ht="18" customHeight="1">
      <c r="A195" s="42"/>
      <c r="B195" s="282" t="s">
        <v>471</v>
      </c>
      <c r="C195" s="290"/>
      <c r="D195" s="169" t="s">
        <v>138</v>
      </c>
      <c r="E195" s="178" t="e">
        <v>#N/A</v>
      </c>
      <c r="F195" s="167" t="e">
        <f t="shared" si="26"/>
        <v>#N/A</v>
      </c>
      <c r="G195" s="223" t="e">
        <f t="shared" si="27"/>
        <v>#N/A</v>
      </c>
      <c r="H195" s="42"/>
      <c r="I195" s="42"/>
      <c r="J195" s="42"/>
      <c r="K195" s="42"/>
      <c r="L195" s="42"/>
      <c r="M195" s="42"/>
      <c r="N195" s="42"/>
      <c r="O195" s="42"/>
      <c r="P195" s="42"/>
      <c r="Q195" s="42"/>
    </row>
    <row r="196" spans="1:17" ht="18" customHeight="1">
      <c r="A196" s="42"/>
      <c r="B196" s="282" t="s">
        <v>472</v>
      </c>
      <c r="C196" s="290"/>
      <c r="D196" s="169" t="s">
        <v>138</v>
      </c>
      <c r="E196" s="178" t="e">
        <v>#N/A</v>
      </c>
      <c r="F196" s="167" t="e">
        <f t="shared" si="26"/>
        <v>#N/A</v>
      </c>
      <c r="G196" s="223" t="e">
        <f t="shared" si="27"/>
        <v>#N/A</v>
      </c>
      <c r="H196" s="46"/>
      <c r="I196" s="46"/>
      <c r="J196" s="42"/>
      <c r="K196" s="42"/>
      <c r="L196" s="42"/>
      <c r="M196" s="42"/>
      <c r="N196" s="42"/>
      <c r="O196" s="42"/>
      <c r="P196" s="42"/>
      <c r="Q196" s="42"/>
    </row>
    <row r="197" spans="1:17" ht="18.75" customHeight="1">
      <c r="A197" s="42"/>
      <c r="B197" s="282" t="s">
        <v>473</v>
      </c>
      <c r="C197" s="290"/>
      <c r="D197" s="169" t="s">
        <v>138</v>
      </c>
      <c r="E197" s="178" t="e">
        <v>#N/A</v>
      </c>
      <c r="F197" s="167" t="e">
        <f t="shared" si="26"/>
        <v>#N/A</v>
      </c>
      <c r="G197" s="223" t="e">
        <f t="shared" si="27"/>
        <v>#N/A</v>
      </c>
      <c r="H197" s="46"/>
      <c r="I197" s="46"/>
      <c r="J197" s="42"/>
      <c r="K197" s="42"/>
      <c r="L197" s="42"/>
      <c r="M197" s="42"/>
      <c r="N197" s="42"/>
      <c r="O197" s="42"/>
      <c r="P197" s="42"/>
      <c r="Q197" s="42"/>
    </row>
    <row r="198" spans="1:17" ht="18.75" customHeight="1">
      <c r="A198" s="42"/>
      <c r="B198" s="282" t="s">
        <v>474</v>
      </c>
      <c r="C198" s="290"/>
      <c r="D198" s="169" t="s">
        <v>138</v>
      </c>
      <c r="E198" s="178">
        <v>17156</v>
      </c>
      <c r="F198" s="167">
        <f t="shared" si="26"/>
        <v>17156</v>
      </c>
      <c r="G198" s="223">
        <f t="shared" si="27"/>
        <v>0</v>
      </c>
      <c r="H198" s="46"/>
      <c r="I198" s="46"/>
      <c r="J198" s="42"/>
      <c r="K198" s="42"/>
      <c r="L198" s="42"/>
      <c r="M198" s="42"/>
      <c r="N198" s="42"/>
      <c r="O198" s="42"/>
      <c r="P198" s="42"/>
      <c r="Q198" s="42"/>
    </row>
    <row r="199" spans="1:17" ht="19.5" customHeight="1">
      <c r="A199" s="42"/>
      <c r="B199" s="282" t="s">
        <v>475</v>
      </c>
      <c r="C199" s="290"/>
      <c r="D199" s="169" t="s">
        <v>138</v>
      </c>
      <c r="E199" s="178">
        <v>24661</v>
      </c>
      <c r="F199" s="167">
        <f t="shared" si="26"/>
        <v>24661</v>
      </c>
      <c r="G199" s="223">
        <f t="shared" si="27"/>
        <v>0</v>
      </c>
      <c r="H199" s="46"/>
      <c r="I199" s="46"/>
      <c r="J199" s="42"/>
      <c r="K199" s="42"/>
      <c r="L199" s="42"/>
      <c r="M199" s="42"/>
      <c r="N199" s="42"/>
      <c r="O199" s="42"/>
      <c r="P199" s="42"/>
      <c r="Q199" s="42"/>
    </row>
    <row r="200" spans="1:17" ht="19.5" customHeight="1">
      <c r="A200" s="42"/>
      <c r="B200" s="282" t="s">
        <v>476</v>
      </c>
      <c r="C200" s="290"/>
      <c r="D200" s="169" t="s">
        <v>138</v>
      </c>
      <c r="E200" s="178" t="e">
        <v>#N/A</v>
      </c>
      <c r="F200" s="167" t="e">
        <f t="shared" si="26"/>
        <v>#N/A</v>
      </c>
      <c r="G200" s="223" t="e">
        <f t="shared" si="27"/>
        <v>#N/A</v>
      </c>
      <c r="H200" s="46"/>
      <c r="I200" s="46"/>
      <c r="J200" s="42"/>
      <c r="K200" s="42"/>
      <c r="L200" s="42"/>
      <c r="M200" s="42"/>
      <c r="N200" s="42"/>
      <c r="O200" s="42"/>
      <c r="P200" s="42"/>
      <c r="Q200" s="42"/>
    </row>
    <row r="201" spans="1:17" ht="19.5" customHeight="1">
      <c r="A201" s="42"/>
      <c r="B201" s="282" t="s">
        <v>477</v>
      </c>
      <c r="C201" s="290"/>
      <c r="D201" s="169" t="s">
        <v>138</v>
      </c>
      <c r="E201" s="178" t="e">
        <v>#N/A</v>
      </c>
      <c r="F201" s="167" t="e">
        <f t="shared" si="26"/>
        <v>#N/A</v>
      </c>
      <c r="G201" s="223" t="e">
        <f t="shared" si="27"/>
        <v>#N/A</v>
      </c>
      <c r="H201" s="46"/>
      <c r="I201" s="46"/>
      <c r="J201" s="42"/>
      <c r="K201" s="42"/>
      <c r="L201" s="42"/>
      <c r="M201" s="42"/>
      <c r="N201" s="42"/>
      <c r="O201" s="42"/>
      <c r="P201" s="42"/>
      <c r="Q201" s="42"/>
    </row>
    <row r="202" spans="1:17" ht="19.5" customHeight="1">
      <c r="A202" s="42"/>
      <c r="B202" s="282" t="s">
        <v>478</v>
      </c>
      <c r="C202" s="290"/>
      <c r="D202" s="169" t="s">
        <v>138</v>
      </c>
      <c r="E202" s="178" t="e">
        <v>#N/A</v>
      </c>
      <c r="F202" s="167" t="e">
        <f t="shared" si="26"/>
        <v>#N/A</v>
      </c>
      <c r="G202" s="223" t="e">
        <f t="shared" si="27"/>
        <v>#N/A</v>
      </c>
      <c r="H202" s="46"/>
      <c r="I202" s="46"/>
      <c r="J202" s="42"/>
      <c r="K202" s="42"/>
      <c r="L202" s="42"/>
      <c r="M202" s="42"/>
      <c r="N202" s="42"/>
      <c r="O202" s="42"/>
      <c r="P202" s="42"/>
      <c r="Q202" s="42"/>
    </row>
    <row r="203" spans="1:17" ht="19.5" customHeight="1">
      <c r="A203" s="42"/>
      <c r="B203" s="282" t="s">
        <v>479</v>
      </c>
      <c r="C203" s="290"/>
      <c r="D203" s="169" t="s">
        <v>138</v>
      </c>
      <c r="E203" s="178">
        <v>8605</v>
      </c>
      <c r="F203" s="167">
        <f t="shared" si="26"/>
        <v>8605</v>
      </c>
      <c r="G203" s="223">
        <f t="shared" si="27"/>
        <v>0</v>
      </c>
      <c r="H203" s="46"/>
      <c r="I203" s="46"/>
      <c r="J203" s="42"/>
      <c r="K203" s="42"/>
      <c r="L203" s="42"/>
      <c r="M203" s="42"/>
      <c r="N203" s="42"/>
      <c r="O203" s="42"/>
      <c r="P203" s="42"/>
      <c r="Q203" s="42"/>
    </row>
    <row r="204" spans="1:17" ht="19.5" customHeight="1">
      <c r="A204" s="42"/>
      <c r="B204" s="282" t="s">
        <v>480</v>
      </c>
      <c r="C204" s="290"/>
      <c r="D204" s="169" t="s">
        <v>138</v>
      </c>
      <c r="E204" s="178" t="e">
        <v>#N/A</v>
      </c>
      <c r="F204" s="167" t="e">
        <f t="shared" si="26"/>
        <v>#N/A</v>
      </c>
      <c r="G204" s="223" t="e">
        <f t="shared" si="27"/>
        <v>#N/A</v>
      </c>
      <c r="H204" s="46"/>
      <c r="I204" s="46"/>
      <c r="J204" s="42"/>
      <c r="K204" s="42"/>
      <c r="L204" s="42"/>
      <c r="M204" s="42"/>
      <c r="N204" s="42"/>
      <c r="O204" s="42"/>
      <c r="P204" s="42"/>
      <c r="Q204" s="42"/>
    </row>
    <row r="205" spans="1:17" ht="19.5" customHeight="1">
      <c r="A205" s="42"/>
      <c r="B205" s="282" t="s">
        <v>481</v>
      </c>
      <c r="C205" s="290"/>
      <c r="D205" s="169" t="s">
        <v>138</v>
      </c>
      <c r="E205" s="178">
        <v>14767</v>
      </c>
      <c r="F205" s="167">
        <f t="shared" si="26"/>
        <v>14767</v>
      </c>
      <c r="G205" s="223">
        <f t="shared" si="27"/>
        <v>0</v>
      </c>
      <c r="H205" s="46"/>
      <c r="I205" s="46"/>
      <c r="J205" s="42"/>
      <c r="K205" s="42"/>
      <c r="L205" s="42"/>
      <c r="M205" s="42"/>
      <c r="N205" s="42"/>
      <c r="O205" s="42"/>
      <c r="P205" s="42"/>
      <c r="Q205" s="42"/>
    </row>
    <row r="206" spans="1:17" ht="19.5" customHeight="1">
      <c r="A206" s="42"/>
      <c r="B206" s="282" t="s">
        <v>482</v>
      </c>
      <c r="C206" s="290"/>
      <c r="D206" s="169" t="s">
        <v>138</v>
      </c>
      <c r="E206" s="178" t="e">
        <v>#N/A</v>
      </c>
      <c r="F206" s="167" t="e">
        <f t="shared" si="26"/>
        <v>#N/A</v>
      </c>
      <c r="G206" s="223" t="e">
        <f t="shared" si="27"/>
        <v>#N/A</v>
      </c>
      <c r="H206" s="46"/>
      <c r="I206" s="46"/>
      <c r="J206" s="42"/>
      <c r="K206" s="42"/>
      <c r="L206" s="42"/>
      <c r="M206" s="42"/>
      <c r="N206" s="42"/>
      <c r="O206" s="42"/>
      <c r="P206" s="42"/>
      <c r="Q206" s="42"/>
    </row>
    <row r="207" spans="1:17" ht="19.5" customHeight="1">
      <c r="A207" s="42"/>
      <c r="B207" s="282" t="s">
        <v>483</v>
      </c>
      <c r="C207" s="290"/>
      <c r="D207" s="169" t="s">
        <v>138</v>
      </c>
      <c r="E207" s="178" t="e">
        <v>#N/A</v>
      </c>
      <c r="F207" s="167" t="e">
        <f t="shared" si="26"/>
        <v>#N/A</v>
      </c>
      <c r="G207" s="223" t="e">
        <f t="shared" si="27"/>
        <v>#N/A</v>
      </c>
      <c r="H207" s="46"/>
      <c r="I207" s="46"/>
      <c r="J207" s="42"/>
      <c r="K207" s="42"/>
      <c r="L207" s="42"/>
      <c r="M207" s="42"/>
      <c r="N207" s="42"/>
      <c r="O207" s="42"/>
      <c r="P207" s="42"/>
      <c r="Q207" s="42"/>
    </row>
    <row r="208" spans="1:17" ht="19.5" customHeight="1">
      <c r="A208" s="42"/>
      <c r="B208" s="134"/>
      <c r="C208" s="135"/>
      <c r="D208" s="136"/>
      <c r="E208" s="137"/>
      <c r="F208" s="138"/>
      <c r="G208" s="139"/>
      <c r="H208" s="46"/>
      <c r="I208" s="46"/>
      <c r="J208" s="42"/>
      <c r="K208" s="42"/>
      <c r="L208" s="42"/>
      <c r="M208" s="42"/>
      <c r="N208" s="42"/>
      <c r="O208" s="42"/>
      <c r="P208" s="42"/>
      <c r="Q208" s="42"/>
    </row>
    <row r="209" spans="1:17" ht="19.5" customHeight="1">
      <c r="A209" s="42"/>
      <c r="B209" s="282" t="s">
        <v>484</v>
      </c>
      <c r="C209" s="290"/>
      <c r="D209" s="169" t="s">
        <v>138</v>
      </c>
      <c r="E209" s="178">
        <v>5259</v>
      </c>
      <c r="F209" s="167">
        <f t="shared" ref="F209:F218" si="28">ROUND(E209*(1-(VLOOKUP(D209,$E$3:$F$5,2,0))),0)</f>
        <v>5259</v>
      </c>
      <c r="G209" s="223">
        <f t="shared" ref="G209:G218" si="29">ROUND(ROUND(F209*$F$5,0),2)</f>
        <v>0</v>
      </c>
      <c r="H209" s="46"/>
      <c r="I209" s="46"/>
      <c r="J209" s="42"/>
      <c r="K209" s="42"/>
      <c r="L209" s="42"/>
      <c r="M209" s="42"/>
      <c r="N209" s="42"/>
      <c r="O209" s="42"/>
      <c r="P209" s="42"/>
      <c r="Q209" s="42"/>
    </row>
    <row r="210" spans="1:17" ht="19.5" customHeight="1">
      <c r="A210" s="42"/>
      <c r="B210" s="282" t="s">
        <v>485</v>
      </c>
      <c r="C210" s="290"/>
      <c r="D210" s="169" t="s">
        <v>138</v>
      </c>
      <c r="E210" s="178">
        <v>5404</v>
      </c>
      <c r="F210" s="167">
        <f t="shared" si="28"/>
        <v>5404</v>
      </c>
      <c r="G210" s="223">
        <f t="shared" si="29"/>
        <v>0</v>
      </c>
      <c r="H210" s="46"/>
      <c r="I210" s="46"/>
      <c r="J210" s="42"/>
      <c r="K210" s="42"/>
      <c r="L210" s="42"/>
      <c r="M210" s="42"/>
      <c r="N210" s="42"/>
      <c r="O210" s="42"/>
      <c r="P210" s="42"/>
      <c r="Q210" s="42"/>
    </row>
    <row r="211" spans="1:17" ht="19.5" customHeight="1">
      <c r="A211" s="42"/>
      <c r="B211" s="282" t="s">
        <v>486</v>
      </c>
      <c r="C211" s="290"/>
      <c r="D211" s="169" t="s">
        <v>138</v>
      </c>
      <c r="E211" s="178">
        <v>6548</v>
      </c>
      <c r="F211" s="167">
        <f t="shared" si="28"/>
        <v>6548</v>
      </c>
      <c r="G211" s="223">
        <f t="shared" si="29"/>
        <v>0</v>
      </c>
      <c r="H211" s="46"/>
      <c r="I211" s="46"/>
      <c r="J211" s="42"/>
      <c r="K211" s="42"/>
      <c r="L211" s="42"/>
      <c r="M211" s="42"/>
      <c r="N211" s="42"/>
      <c r="O211" s="42"/>
      <c r="P211" s="42"/>
      <c r="Q211" s="42"/>
    </row>
    <row r="212" spans="1:17" ht="19.5" customHeight="1">
      <c r="A212" s="42"/>
      <c r="B212" s="282" t="s">
        <v>487</v>
      </c>
      <c r="C212" s="290"/>
      <c r="D212" s="169" t="s">
        <v>138</v>
      </c>
      <c r="E212" s="178">
        <v>6733</v>
      </c>
      <c r="F212" s="167">
        <f t="shared" si="28"/>
        <v>6733</v>
      </c>
      <c r="G212" s="223">
        <f t="shared" si="29"/>
        <v>0</v>
      </c>
      <c r="H212" s="46"/>
      <c r="I212" s="46"/>
      <c r="J212" s="42"/>
      <c r="K212" s="42"/>
      <c r="L212" s="42"/>
      <c r="M212" s="42"/>
      <c r="N212" s="42"/>
      <c r="O212" s="42"/>
      <c r="P212" s="42"/>
      <c r="Q212" s="42"/>
    </row>
    <row r="213" spans="1:17" ht="19.5" customHeight="1">
      <c r="A213" s="42"/>
      <c r="B213" s="282" t="s">
        <v>488</v>
      </c>
      <c r="C213" s="290"/>
      <c r="D213" s="169" t="s">
        <v>138</v>
      </c>
      <c r="E213" s="178">
        <v>8384</v>
      </c>
      <c r="F213" s="167">
        <f t="shared" si="28"/>
        <v>8384</v>
      </c>
      <c r="G213" s="223">
        <f t="shared" si="29"/>
        <v>0</v>
      </c>
      <c r="H213" s="46"/>
      <c r="I213" s="46"/>
      <c r="J213" s="42"/>
      <c r="K213" s="42"/>
      <c r="L213" s="42"/>
      <c r="M213" s="42"/>
      <c r="N213" s="42"/>
      <c r="O213" s="42"/>
      <c r="P213" s="42"/>
      <c r="Q213" s="42"/>
    </row>
    <row r="214" spans="1:17" ht="19.5" customHeight="1">
      <c r="A214" s="42"/>
      <c r="B214" s="282" t="s">
        <v>489</v>
      </c>
      <c r="C214" s="290"/>
      <c r="D214" s="169" t="s">
        <v>138</v>
      </c>
      <c r="E214" s="178">
        <v>11338</v>
      </c>
      <c r="F214" s="167">
        <f t="shared" si="28"/>
        <v>11338</v>
      </c>
      <c r="G214" s="223">
        <f t="shared" si="29"/>
        <v>0</v>
      </c>
      <c r="H214" s="46"/>
      <c r="I214" s="46"/>
      <c r="J214" s="42"/>
      <c r="K214" s="42"/>
      <c r="L214" s="42"/>
      <c r="M214" s="42"/>
      <c r="N214" s="42"/>
      <c r="O214" s="42"/>
      <c r="P214" s="42"/>
      <c r="Q214" s="42"/>
    </row>
    <row r="215" spans="1:17" ht="19.5" customHeight="1">
      <c r="A215" s="42"/>
      <c r="B215" s="282" t="s">
        <v>490</v>
      </c>
      <c r="C215" s="290"/>
      <c r="D215" s="169" t="s">
        <v>138</v>
      </c>
      <c r="E215" s="178">
        <v>12103</v>
      </c>
      <c r="F215" s="167">
        <f t="shared" si="28"/>
        <v>12103</v>
      </c>
      <c r="G215" s="223">
        <f t="shared" si="29"/>
        <v>0</v>
      </c>
      <c r="H215" s="46"/>
      <c r="I215" s="46"/>
      <c r="J215" s="42"/>
      <c r="K215" s="42"/>
      <c r="L215" s="42"/>
      <c r="M215" s="42"/>
      <c r="N215" s="42"/>
      <c r="O215" s="42"/>
      <c r="P215" s="42"/>
      <c r="Q215" s="42"/>
    </row>
    <row r="216" spans="1:17" ht="19.5" customHeight="1">
      <c r="A216" s="42"/>
      <c r="B216" s="282" t="s">
        <v>491</v>
      </c>
      <c r="C216" s="290"/>
      <c r="D216" s="169" t="s">
        <v>138</v>
      </c>
      <c r="E216" s="178">
        <v>13681</v>
      </c>
      <c r="F216" s="167">
        <f t="shared" si="28"/>
        <v>13681</v>
      </c>
      <c r="G216" s="223">
        <f t="shared" si="29"/>
        <v>0</v>
      </c>
      <c r="H216" s="46"/>
      <c r="I216" s="46"/>
      <c r="J216" s="42"/>
      <c r="K216" s="42"/>
      <c r="L216" s="42"/>
      <c r="M216" s="42"/>
      <c r="N216" s="42"/>
      <c r="O216" s="42"/>
      <c r="P216" s="42"/>
      <c r="Q216" s="42"/>
    </row>
    <row r="217" spans="1:17" ht="19.5" customHeight="1">
      <c r="A217" s="42"/>
      <c r="B217" s="282" t="s">
        <v>492</v>
      </c>
      <c r="C217" s="290"/>
      <c r="D217" s="169" t="s">
        <v>138</v>
      </c>
      <c r="E217" s="178">
        <v>15647</v>
      </c>
      <c r="F217" s="167">
        <f t="shared" si="28"/>
        <v>15647</v>
      </c>
      <c r="G217" s="223">
        <f t="shared" si="29"/>
        <v>0</v>
      </c>
      <c r="H217" s="46"/>
      <c r="I217" s="46"/>
      <c r="J217" s="42"/>
      <c r="K217" s="42"/>
      <c r="L217" s="42"/>
      <c r="M217" s="42"/>
      <c r="N217" s="42"/>
      <c r="O217" s="42"/>
      <c r="P217" s="42"/>
      <c r="Q217" s="42"/>
    </row>
    <row r="218" spans="1:17" ht="19.5" customHeight="1">
      <c r="A218" s="42"/>
      <c r="B218" s="282" t="s">
        <v>493</v>
      </c>
      <c r="C218" s="290"/>
      <c r="D218" s="169" t="s">
        <v>138</v>
      </c>
      <c r="E218" s="178">
        <v>19738</v>
      </c>
      <c r="F218" s="167">
        <f t="shared" si="28"/>
        <v>19738</v>
      </c>
      <c r="G218" s="223">
        <f t="shared" si="29"/>
        <v>0</v>
      </c>
      <c r="H218" s="46"/>
      <c r="I218" s="46"/>
      <c r="J218" s="42"/>
      <c r="K218" s="42"/>
      <c r="L218" s="42"/>
      <c r="M218" s="42"/>
      <c r="N218" s="42"/>
      <c r="O218" s="42"/>
      <c r="P218" s="42"/>
      <c r="Q218" s="42"/>
    </row>
    <row r="219" spans="1:17" ht="19.5" customHeight="1">
      <c r="A219" s="42"/>
      <c r="B219" s="130" t="s">
        <v>494</v>
      </c>
      <c r="C219" s="133"/>
      <c r="D219" s="13"/>
      <c r="E219" s="14"/>
      <c r="F219" s="66"/>
      <c r="G219" s="38"/>
      <c r="H219" s="42"/>
      <c r="I219" s="46"/>
      <c r="J219" s="42"/>
      <c r="K219" s="42"/>
      <c r="L219" s="42"/>
      <c r="M219" s="42"/>
      <c r="N219" s="42"/>
      <c r="O219" s="42"/>
      <c r="P219" s="42"/>
      <c r="Q219" s="42"/>
    </row>
    <row r="220" spans="1:17" ht="19.5" customHeight="1">
      <c r="A220" s="42"/>
      <c r="B220" s="282" t="s">
        <v>495</v>
      </c>
      <c r="C220" s="290"/>
      <c r="D220" s="169" t="s">
        <v>138</v>
      </c>
      <c r="E220" s="178">
        <v>750</v>
      </c>
      <c r="F220" s="167">
        <f t="shared" ref="F220:F233" si="30">ROUND(E220*(1-(VLOOKUP(D220,$E$3:$F$5,2,0))),0)</f>
        <v>750</v>
      </c>
      <c r="G220" s="223">
        <f t="shared" ref="G220:G233" si="31">ROUND(ROUND(F220*$F$5,0),2)</f>
        <v>0</v>
      </c>
      <c r="H220" s="42"/>
      <c r="I220" s="46"/>
      <c r="J220" s="42"/>
      <c r="K220" s="42"/>
      <c r="L220" s="42"/>
      <c r="M220" s="42"/>
      <c r="N220" s="42"/>
      <c r="O220" s="42"/>
      <c r="P220" s="42"/>
      <c r="Q220" s="42"/>
    </row>
    <row r="221" spans="1:17" ht="19.5" customHeight="1">
      <c r="A221" s="42"/>
      <c r="B221" s="282" t="s">
        <v>496</v>
      </c>
      <c r="C221" s="290"/>
      <c r="D221" s="169" t="s">
        <v>138</v>
      </c>
      <c r="E221" s="178">
        <v>897</v>
      </c>
      <c r="F221" s="167">
        <f t="shared" si="30"/>
        <v>897</v>
      </c>
      <c r="G221" s="223">
        <f t="shared" si="31"/>
        <v>0</v>
      </c>
      <c r="H221" s="42"/>
      <c r="I221" s="46"/>
      <c r="J221" s="42"/>
      <c r="K221" s="42"/>
      <c r="L221" s="42"/>
      <c r="M221" s="42"/>
      <c r="N221" s="42"/>
      <c r="O221" s="42"/>
      <c r="P221" s="42"/>
      <c r="Q221" s="42"/>
    </row>
    <row r="222" spans="1:17" ht="19.5" customHeight="1">
      <c r="A222" s="42"/>
      <c r="B222" s="282" t="s">
        <v>497</v>
      </c>
      <c r="C222" s="290"/>
      <c r="D222" s="169" t="s">
        <v>138</v>
      </c>
      <c r="E222" s="178">
        <v>1056</v>
      </c>
      <c r="F222" s="167">
        <f t="shared" si="30"/>
        <v>1056</v>
      </c>
      <c r="G222" s="223">
        <f t="shared" si="31"/>
        <v>0</v>
      </c>
      <c r="H222" s="42"/>
      <c r="I222" s="46"/>
      <c r="J222" s="42"/>
      <c r="K222" s="42"/>
      <c r="L222" s="42"/>
      <c r="M222" s="42"/>
      <c r="N222" s="42"/>
      <c r="O222" s="42"/>
      <c r="P222" s="42"/>
      <c r="Q222" s="42"/>
    </row>
    <row r="223" spans="1:17" ht="19.5" customHeight="1">
      <c r="A223" s="42"/>
      <c r="B223" s="282" t="s">
        <v>498</v>
      </c>
      <c r="C223" s="290"/>
      <c r="D223" s="169" t="s">
        <v>138</v>
      </c>
      <c r="E223" s="178">
        <v>2031</v>
      </c>
      <c r="F223" s="167">
        <f t="shared" si="30"/>
        <v>2031</v>
      </c>
      <c r="G223" s="223">
        <f t="shared" si="31"/>
        <v>0</v>
      </c>
      <c r="H223" s="42"/>
      <c r="I223" s="46"/>
      <c r="J223" s="42"/>
      <c r="K223" s="42"/>
      <c r="L223" s="42"/>
      <c r="M223" s="42"/>
      <c r="N223" s="42"/>
      <c r="O223" s="42"/>
      <c r="P223" s="42"/>
      <c r="Q223" s="42"/>
    </row>
    <row r="224" spans="1:17" ht="19.5" customHeight="1">
      <c r="A224" s="42"/>
      <c r="B224" s="282" t="s">
        <v>499</v>
      </c>
      <c r="C224" s="290"/>
      <c r="D224" s="169" t="s">
        <v>138</v>
      </c>
      <c r="E224" s="178">
        <v>2142</v>
      </c>
      <c r="F224" s="167">
        <f t="shared" si="30"/>
        <v>2142</v>
      </c>
      <c r="G224" s="223">
        <f t="shared" si="31"/>
        <v>0</v>
      </c>
      <c r="H224" s="42"/>
      <c r="I224" s="46"/>
      <c r="J224" s="42"/>
      <c r="K224" s="42"/>
      <c r="L224" s="42"/>
      <c r="M224" s="42"/>
      <c r="N224" s="42"/>
      <c r="O224" s="42"/>
      <c r="P224" s="42"/>
      <c r="Q224" s="42"/>
    </row>
    <row r="225" spans="1:17" ht="19.5" customHeight="1">
      <c r="A225" s="42"/>
      <c r="B225" s="282" t="s">
        <v>500</v>
      </c>
      <c r="C225" s="290"/>
      <c r="D225" s="169" t="s">
        <v>138</v>
      </c>
      <c r="E225" s="178">
        <v>2536</v>
      </c>
      <c r="F225" s="167">
        <f t="shared" si="30"/>
        <v>2536</v>
      </c>
      <c r="G225" s="223">
        <f t="shared" si="31"/>
        <v>0</v>
      </c>
      <c r="H225" s="42"/>
      <c r="I225" s="46"/>
      <c r="J225" s="42"/>
      <c r="K225" s="42"/>
      <c r="L225" s="42"/>
      <c r="M225" s="42"/>
      <c r="N225" s="42"/>
      <c r="O225" s="42"/>
      <c r="P225" s="42"/>
      <c r="Q225" s="42"/>
    </row>
    <row r="226" spans="1:17" ht="19.5" customHeight="1">
      <c r="A226" s="42"/>
      <c r="B226" s="282" t="s">
        <v>501</v>
      </c>
      <c r="C226" s="290"/>
      <c r="D226" s="169" t="s">
        <v>138</v>
      </c>
      <c r="E226" s="178">
        <v>4841</v>
      </c>
      <c r="F226" s="167">
        <f t="shared" si="30"/>
        <v>4841</v>
      </c>
      <c r="G226" s="223">
        <f t="shared" si="31"/>
        <v>0</v>
      </c>
      <c r="H226" s="42"/>
      <c r="I226" s="46"/>
      <c r="J226" s="42"/>
      <c r="K226" s="42"/>
      <c r="L226" s="42"/>
      <c r="M226" s="42"/>
      <c r="N226" s="42"/>
      <c r="O226" s="42"/>
      <c r="P226" s="42"/>
      <c r="Q226" s="42"/>
    </row>
    <row r="227" spans="1:17" ht="19.5" customHeight="1">
      <c r="A227" s="42"/>
      <c r="B227" s="282" t="s">
        <v>502</v>
      </c>
      <c r="C227" s="290"/>
      <c r="D227" s="169" t="s">
        <v>138</v>
      </c>
      <c r="E227" s="178">
        <v>4947</v>
      </c>
      <c r="F227" s="167">
        <f t="shared" si="30"/>
        <v>4947</v>
      </c>
      <c r="G227" s="223">
        <f t="shared" si="31"/>
        <v>0</v>
      </c>
      <c r="H227" s="42"/>
      <c r="I227" s="46"/>
      <c r="J227" s="42"/>
      <c r="K227" s="42"/>
      <c r="L227" s="42"/>
      <c r="M227" s="42"/>
      <c r="N227" s="42"/>
      <c r="O227" s="42"/>
      <c r="P227" s="42"/>
      <c r="Q227" s="42"/>
    </row>
    <row r="228" spans="1:17" ht="19.5" customHeight="1">
      <c r="A228" s="42"/>
      <c r="B228" s="282" t="s">
        <v>503</v>
      </c>
      <c r="C228" s="290"/>
      <c r="D228" s="169" t="s">
        <v>138</v>
      </c>
      <c r="E228" s="178">
        <v>5895</v>
      </c>
      <c r="F228" s="167">
        <f t="shared" si="30"/>
        <v>5895</v>
      </c>
      <c r="G228" s="223">
        <f t="shared" si="31"/>
        <v>0</v>
      </c>
      <c r="H228" s="42"/>
      <c r="I228" s="46"/>
      <c r="J228" s="42"/>
      <c r="K228" s="42"/>
      <c r="L228" s="42"/>
      <c r="M228" s="42"/>
      <c r="N228" s="42"/>
      <c r="O228" s="42"/>
      <c r="P228" s="42"/>
      <c r="Q228" s="42"/>
    </row>
    <row r="229" spans="1:17" ht="19.5" customHeight="1">
      <c r="A229" s="42"/>
      <c r="B229" s="282" t="s">
        <v>504</v>
      </c>
      <c r="C229" s="290"/>
      <c r="D229" s="169" t="s">
        <v>138</v>
      </c>
      <c r="E229" s="178">
        <v>8015</v>
      </c>
      <c r="F229" s="167">
        <f t="shared" si="30"/>
        <v>8015</v>
      </c>
      <c r="G229" s="223">
        <f t="shared" si="31"/>
        <v>0</v>
      </c>
      <c r="H229" s="42"/>
      <c r="I229" s="46"/>
      <c r="J229" s="42"/>
      <c r="K229" s="42"/>
      <c r="L229" s="42"/>
      <c r="M229" s="42"/>
      <c r="N229" s="42"/>
      <c r="O229" s="42"/>
      <c r="P229" s="42"/>
      <c r="Q229" s="42"/>
    </row>
    <row r="230" spans="1:17" ht="19.5" customHeight="1">
      <c r="A230" s="42"/>
      <c r="B230" s="282" t="s">
        <v>505</v>
      </c>
      <c r="C230" s="290"/>
      <c r="D230" s="169" t="s">
        <v>138</v>
      </c>
      <c r="E230" s="178">
        <v>9900</v>
      </c>
      <c r="F230" s="167">
        <f t="shared" si="30"/>
        <v>9900</v>
      </c>
      <c r="G230" s="223">
        <f t="shared" si="31"/>
        <v>0</v>
      </c>
      <c r="H230" s="42"/>
      <c r="I230" s="46"/>
      <c r="J230" s="42"/>
      <c r="K230" s="42"/>
      <c r="L230" s="42"/>
      <c r="M230" s="42"/>
      <c r="N230" s="42"/>
      <c r="O230" s="42"/>
      <c r="P230" s="42"/>
      <c r="Q230" s="42"/>
    </row>
    <row r="231" spans="1:17" ht="19.5" customHeight="1">
      <c r="A231" s="42"/>
      <c r="B231" s="282" t="s">
        <v>506</v>
      </c>
      <c r="C231" s="290"/>
      <c r="D231" s="169" t="s">
        <v>138</v>
      </c>
      <c r="E231" s="178">
        <v>10947</v>
      </c>
      <c r="F231" s="167">
        <f t="shared" si="30"/>
        <v>10947</v>
      </c>
      <c r="G231" s="223">
        <f t="shared" si="31"/>
        <v>0</v>
      </c>
      <c r="H231" s="42"/>
      <c r="I231" s="46"/>
      <c r="J231" s="42"/>
      <c r="K231" s="42"/>
      <c r="L231" s="42"/>
      <c r="M231" s="42"/>
      <c r="N231" s="42"/>
      <c r="O231" s="42"/>
      <c r="P231" s="42"/>
      <c r="Q231" s="42"/>
    </row>
    <row r="232" spans="1:17" ht="19.5" customHeight="1">
      <c r="A232" s="42"/>
      <c r="B232" s="282" t="s">
        <v>507</v>
      </c>
      <c r="C232" s="290"/>
      <c r="D232" s="169" t="s">
        <v>138</v>
      </c>
      <c r="E232" s="178">
        <v>11663</v>
      </c>
      <c r="F232" s="167">
        <f t="shared" si="30"/>
        <v>11663</v>
      </c>
      <c r="G232" s="223">
        <f t="shared" si="31"/>
        <v>0</v>
      </c>
      <c r="H232" s="42"/>
      <c r="I232" s="46"/>
      <c r="J232" s="42"/>
      <c r="K232" s="42"/>
      <c r="L232" s="42"/>
      <c r="M232" s="42"/>
      <c r="N232" s="42"/>
      <c r="O232" s="42"/>
      <c r="P232" s="42"/>
      <c r="Q232" s="42"/>
    </row>
    <row r="233" spans="1:17" ht="19.5" customHeight="1">
      <c r="A233" s="42"/>
      <c r="B233" s="282" t="s">
        <v>508</v>
      </c>
      <c r="C233" s="290"/>
      <c r="D233" s="169" t="s">
        <v>138</v>
      </c>
      <c r="E233" s="178">
        <v>17725</v>
      </c>
      <c r="F233" s="167">
        <f t="shared" si="30"/>
        <v>17725</v>
      </c>
      <c r="G233" s="223">
        <f t="shared" si="31"/>
        <v>0</v>
      </c>
      <c r="H233" s="42"/>
      <c r="I233" s="46"/>
      <c r="J233" s="42"/>
      <c r="K233" s="42"/>
      <c r="L233" s="42"/>
      <c r="M233" s="42"/>
      <c r="N233" s="42"/>
      <c r="O233" s="42"/>
      <c r="P233" s="42"/>
      <c r="Q233" s="42"/>
    </row>
    <row r="234" spans="1:17" ht="19.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</row>
    <row r="235" spans="1:17" ht="19.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</row>
    <row r="236" spans="1:17" ht="19.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</row>
    <row r="237" spans="1:17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</row>
    <row r="238" spans="1:17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</row>
    <row r="239" spans="1:17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</row>
    <row r="240" spans="1:17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</row>
    <row r="241" spans="1:17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</row>
    <row r="242" spans="1:17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</row>
    <row r="243" spans="1:17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</row>
    <row r="244" spans="1:17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</row>
    <row r="245" spans="1:17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</row>
    <row r="246" spans="1:17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</row>
    <row r="247" spans="1:17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</row>
    <row r="248" spans="1:17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</row>
    <row r="249" spans="1:17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</row>
    <row r="250" spans="1:17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</row>
    <row r="251" spans="1:17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</row>
    <row r="252" spans="1:17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</row>
    <row r="253" spans="1:17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</row>
    <row r="254" spans="1:17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</row>
    <row r="255" spans="1:17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</row>
    <row r="256" spans="1:17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</row>
    <row r="257" spans="1:17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</row>
    <row r="258" spans="1:17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</row>
    <row r="259" spans="1:17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</row>
    <row r="260" spans="1:17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</row>
    <row r="261" spans="1:17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</row>
    <row r="262" spans="1:17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</row>
    <row r="263" spans="1:17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</row>
    <row r="264" spans="1:17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</row>
    <row r="265" spans="1:17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</row>
  </sheetData>
  <autoFilter ref="B7:G238"/>
  <conditionalFormatting sqref="E3:E5">
    <cfRule type="cellIs" dxfId="27" priority="87" operator="lessThan">
      <formula>$E3</formula>
    </cfRule>
  </conditionalFormatting>
  <conditionalFormatting sqref="D11">
    <cfRule type="cellIs" dxfId="26" priority="53" operator="lessThan">
      <formula>$D11</formula>
    </cfRule>
  </conditionalFormatting>
  <conditionalFormatting sqref="D47">
    <cfRule type="cellIs" dxfId="25" priority="51" operator="lessThan">
      <formula>$D47</formula>
    </cfRule>
  </conditionalFormatting>
  <conditionalFormatting sqref="D13">
    <cfRule type="cellIs" dxfId="24" priority="26" operator="lessThan">
      <formula>$D13</formula>
    </cfRule>
  </conditionalFormatting>
  <conditionalFormatting sqref="D26">
    <cfRule type="cellIs" dxfId="23" priority="25" operator="lessThan">
      <formula>$D26</formula>
    </cfRule>
  </conditionalFormatting>
  <conditionalFormatting sqref="D14">
    <cfRule type="cellIs" dxfId="22" priority="20" operator="lessThan">
      <formula>$H14</formula>
    </cfRule>
  </conditionalFormatting>
  <conditionalFormatting sqref="D15:D19 D21 D23">
    <cfRule type="cellIs" dxfId="21" priority="19" operator="lessThan">
      <formula>$H15</formula>
    </cfRule>
  </conditionalFormatting>
  <conditionalFormatting sqref="D27:D28 D30:D32 D34:D46">
    <cfRule type="cellIs" dxfId="20" priority="18" operator="lessThan">
      <formula>$H27</formula>
    </cfRule>
  </conditionalFormatting>
  <conditionalFormatting sqref="D50:D55 D57:D59 D61:D66 D68:D73 D75:D80 D82:D84 D86:D93 D95:D100 D102:D118">
    <cfRule type="cellIs" dxfId="19" priority="17" operator="lessThan">
      <formula>$H50</formula>
    </cfRule>
  </conditionalFormatting>
  <conditionalFormatting sqref="D122 D124:D125 D127:D136 D138:D151">
    <cfRule type="cellIs" dxfId="18" priority="16" operator="lessThan">
      <formula>$H122</formula>
    </cfRule>
  </conditionalFormatting>
  <conditionalFormatting sqref="D153:D159 D161:D162">
    <cfRule type="cellIs" dxfId="17" priority="15" operator="lessThan">
      <formula>$H153</formula>
    </cfRule>
  </conditionalFormatting>
  <conditionalFormatting sqref="D166:D167 D169:D171 D173">
    <cfRule type="cellIs" dxfId="16" priority="14" operator="lessThan">
      <formula>$H166</formula>
    </cfRule>
  </conditionalFormatting>
  <conditionalFormatting sqref="D177:D184 D186:D188">
    <cfRule type="cellIs" dxfId="15" priority="13" operator="lessThan">
      <formula>$H177</formula>
    </cfRule>
  </conditionalFormatting>
  <conditionalFormatting sqref="D192:D207 D209:D218">
    <cfRule type="cellIs" dxfId="14" priority="12" operator="lessThan">
      <formula>$H192</formula>
    </cfRule>
  </conditionalFormatting>
  <conditionalFormatting sqref="D220:D233">
    <cfRule type="cellIs" dxfId="13" priority="11" operator="lessThan">
      <formula>$H220</formula>
    </cfRule>
  </conditionalFormatting>
  <conditionalFormatting sqref="D20">
    <cfRule type="cellIs" dxfId="12" priority="10" operator="lessThan">
      <formula>$D20</formula>
    </cfRule>
  </conditionalFormatting>
  <conditionalFormatting sqref="D24">
    <cfRule type="cellIs" dxfId="11" priority="9" operator="lessThan">
      <formula>$D24</formula>
    </cfRule>
  </conditionalFormatting>
  <conditionalFormatting sqref="D22">
    <cfRule type="cellIs" dxfId="10" priority="8" operator="lessThan">
      <formula>$D22</formula>
    </cfRule>
  </conditionalFormatting>
  <conditionalFormatting sqref="D29">
    <cfRule type="cellIs" dxfId="9" priority="7" operator="lessThan">
      <formula>$D29</formula>
    </cfRule>
  </conditionalFormatting>
  <conditionalFormatting sqref="D33">
    <cfRule type="cellIs" dxfId="8" priority="6" operator="lessThan">
      <formula>$D33</formula>
    </cfRule>
  </conditionalFormatting>
  <conditionalFormatting sqref="D49 D56 D60 D67 D74 D81 D85 D94 D101 D119">
    <cfRule type="cellIs" dxfId="7" priority="5" operator="lessThan">
      <formula>$D49</formula>
    </cfRule>
  </conditionalFormatting>
  <conditionalFormatting sqref="D121 D123 D126 D137 D152 D160 D163">
    <cfRule type="cellIs" dxfId="6" priority="4" operator="lessThan">
      <formula>$D121</formula>
    </cfRule>
  </conditionalFormatting>
  <conditionalFormatting sqref="D165 D168 D172 D174">
    <cfRule type="cellIs" dxfId="5" priority="3" operator="lessThan">
      <formula>$D165</formula>
    </cfRule>
  </conditionalFormatting>
  <conditionalFormatting sqref="D176 D185 D189">
    <cfRule type="cellIs" dxfId="4" priority="2" operator="lessThan">
      <formula>$D176</formula>
    </cfRule>
  </conditionalFormatting>
  <conditionalFormatting sqref="D191 D208">
    <cfRule type="cellIs" dxfId="3" priority="1" operator="lessThan">
      <formula>$D191</formula>
    </cfRule>
  </conditionalFormatting>
  <printOptions gridLines="1"/>
  <pageMargins left="0.98425196850393704" right="0.47244094488188981" top="0.19685039370078741" bottom="0.19685039370078741" header="0.19685039370078741" footer="0.19685039370078741"/>
  <pageSetup paperSize="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949"/>
  <sheetViews>
    <sheetView workbookViewId="0">
      <selection activeCell="G2" sqref="G2"/>
    </sheetView>
  </sheetViews>
  <sheetFormatPr defaultRowHeight="14.4"/>
  <cols>
    <col min="1" max="1" width="4.33203125" customWidth="1"/>
    <col min="2" max="2" width="24" customWidth="1"/>
    <col min="3" max="4" width="18.33203125" customWidth="1"/>
    <col min="5" max="5" width="17.6640625" customWidth="1"/>
    <col min="6" max="6" width="16.33203125" customWidth="1"/>
    <col min="7" max="7" width="15" customWidth="1"/>
  </cols>
  <sheetData>
    <row r="1" spans="1:10">
      <c r="A1" s="42"/>
      <c r="B1" s="42"/>
      <c r="C1" s="42"/>
      <c r="D1" s="42"/>
      <c r="E1" s="42"/>
      <c r="F1" s="42"/>
      <c r="G1" s="42"/>
      <c r="H1" s="42"/>
      <c r="I1" s="42"/>
      <c r="J1" s="42"/>
    </row>
    <row r="2" spans="1:10" ht="16.8">
      <c r="A2" s="42"/>
      <c r="B2" s="155" t="s">
        <v>194</v>
      </c>
      <c r="C2" s="76">
        <v>0</v>
      </c>
      <c r="D2" s="42"/>
      <c r="E2" s="42"/>
      <c r="F2" s="156" t="s">
        <v>123</v>
      </c>
      <c r="G2" s="157">
        <v>0</v>
      </c>
      <c r="H2" s="42"/>
      <c r="I2" s="42"/>
      <c r="J2" s="42"/>
    </row>
    <row r="3" spans="1:10" ht="15">
      <c r="A3" s="42"/>
      <c r="B3" s="155" t="s">
        <v>138</v>
      </c>
      <c r="C3" s="76">
        <v>0</v>
      </c>
      <c r="D3" s="42"/>
      <c r="E3" s="42"/>
      <c r="F3" s="42"/>
      <c r="G3" s="42"/>
      <c r="H3" s="42"/>
      <c r="I3" s="42"/>
      <c r="J3" s="42"/>
    </row>
    <row r="4" spans="1:10" ht="15">
      <c r="A4" s="42"/>
      <c r="B4" s="155" t="s">
        <v>784</v>
      </c>
      <c r="C4" s="76">
        <v>0</v>
      </c>
      <c r="D4" s="42"/>
      <c r="E4" s="42"/>
      <c r="F4" s="42"/>
      <c r="G4" s="42"/>
      <c r="H4" s="42"/>
      <c r="I4" s="42"/>
      <c r="J4" s="42"/>
    </row>
    <row r="5" spans="1:10" ht="15">
      <c r="A5" s="42"/>
      <c r="B5" s="155" t="s">
        <v>140</v>
      </c>
      <c r="C5" s="76">
        <v>0</v>
      </c>
      <c r="D5" s="42"/>
      <c r="E5" s="42"/>
      <c r="F5" s="42"/>
      <c r="G5" s="42"/>
      <c r="H5" s="42"/>
      <c r="I5" s="42"/>
      <c r="J5" s="42"/>
    </row>
    <row r="6" spans="1:10" ht="15">
      <c r="A6" s="42"/>
      <c r="B6" s="155" t="s">
        <v>395</v>
      </c>
      <c r="C6" s="76">
        <v>0</v>
      </c>
      <c r="D6" s="42"/>
      <c r="E6" s="42"/>
      <c r="F6" s="42"/>
      <c r="G6" s="42"/>
      <c r="H6" s="42"/>
      <c r="I6" s="42"/>
      <c r="J6" s="42"/>
    </row>
    <row r="7" spans="1:10" ht="15">
      <c r="A7" s="42"/>
      <c r="B7" s="155" t="s">
        <v>46</v>
      </c>
      <c r="C7" s="76">
        <v>0</v>
      </c>
      <c r="D7" s="42"/>
      <c r="E7" s="42"/>
      <c r="F7" s="42"/>
      <c r="G7" s="42"/>
      <c r="H7" s="42"/>
      <c r="I7" s="42"/>
      <c r="J7" s="42"/>
    </row>
    <row r="8" spans="1:10" ht="15">
      <c r="A8" s="42"/>
      <c r="B8" s="155" t="s">
        <v>1191</v>
      </c>
      <c r="C8" s="262">
        <v>0</v>
      </c>
      <c r="D8" s="42"/>
      <c r="E8" s="42"/>
      <c r="F8" s="42"/>
      <c r="G8" s="42"/>
      <c r="H8" s="42"/>
      <c r="I8" s="42"/>
      <c r="J8" s="42"/>
    </row>
    <row r="9" spans="1:10">
      <c r="A9" s="42"/>
      <c r="B9" s="42"/>
      <c r="C9" s="42"/>
      <c r="D9" s="42"/>
      <c r="E9" s="42"/>
      <c r="F9" s="42"/>
      <c r="G9" s="42"/>
      <c r="H9" s="42"/>
      <c r="I9" s="42"/>
      <c r="J9" s="42"/>
    </row>
    <row r="10" spans="1:10" ht="30">
      <c r="A10" s="42"/>
      <c r="B10" s="266" t="s">
        <v>847</v>
      </c>
      <c r="C10" s="266" t="s">
        <v>848</v>
      </c>
      <c r="D10" s="207" t="s">
        <v>121</v>
      </c>
      <c r="E10" s="233" t="s">
        <v>462</v>
      </c>
      <c r="F10" s="234" t="s">
        <v>463</v>
      </c>
      <c r="G10" s="234" t="s">
        <v>464</v>
      </c>
      <c r="H10" s="42"/>
      <c r="I10" s="42"/>
      <c r="J10" s="42"/>
    </row>
    <row r="11" spans="1:10" ht="15">
      <c r="A11" s="42"/>
      <c r="B11" s="307" t="s">
        <v>538</v>
      </c>
      <c r="C11" s="285" t="s">
        <v>533</v>
      </c>
      <c r="D11" s="222" t="s">
        <v>140</v>
      </c>
      <c r="E11" s="255">
        <v>282</v>
      </c>
      <c r="F11" s="255">
        <f>ROUND(E11*(1-VLOOKUP(D11,$B$2:$C$8,2,0)),2)</f>
        <v>282</v>
      </c>
      <c r="G11" s="263">
        <f>ROUND(F11*$G$2,0)</f>
        <v>0</v>
      </c>
      <c r="H11" s="42"/>
      <c r="I11" s="42"/>
      <c r="J11" s="42"/>
    </row>
    <row r="12" spans="1:10" ht="15">
      <c r="A12" s="42"/>
      <c r="B12" s="307" t="s">
        <v>547</v>
      </c>
      <c r="C12" s="285" t="s">
        <v>533</v>
      </c>
      <c r="D12" s="222" t="s">
        <v>140</v>
      </c>
      <c r="E12" s="255">
        <v>887</v>
      </c>
      <c r="F12" s="255">
        <f t="shared" ref="F12:F75" si="0">ROUND(E12*(1-VLOOKUP(D12,$B$2:$C$8,2,0)),2)</f>
        <v>887</v>
      </c>
      <c r="G12" s="264">
        <f t="shared" ref="G12" si="1">ROUND(F12*$G$2,0)</f>
        <v>0</v>
      </c>
      <c r="H12" s="42"/>
      <c r="I12" s="42"/>
      <c r="J12" s="42"/>
    </row>
    <row r="13" spans="1:10" ht="15">
      <c r="A13" s="42"/>
      <c r="B13" s="307" t="s">
        <v>539</v>
      </c>
      <c r="C13" s="285" t="s">
        <v>533</v>
      </c>
      <c r="D13" s="222" t="s">
        <v>140</v>
      </c>
      <c r="E13" s="255">
        <v>282</v>
      </c>
      <c r="F13" s="255">
        <f>ROUND(E13*(1-VLOOKUP(D13,$B$2:$C$8,2,0)),2)</f>
        <v>282</v>
      </c>
      <c r="G13" s="264">
        <f t="shared" ref="G13:G76" si="2">ROUND(F13*$G$2,0)</f>
        <v>0</v>
      </c>
      <c r="H13" s="42"/>
      <c r="I13" s="42"/>
      <c r="J13" s="42"/>
    </row>
    <row r="14" spans="1:10" ht="15">
      <c r="A14" s="42"/>
      <c r="B14" s="307" t="s">
        <v>540</v>
      </c>
      <c r="C14" s="285" t="s">
        <v>533</v>
      </c>
      <c r="D14" s="222" t="s">
        <v>140</v>
      </c>
      <c r="E14" s="255">
        <v>294</v>
      </c>
      <c r="F14" s="255">
        <f t="shared" si="0"/>
        <v>294</v>
      </c>
      <c r="G14" s="264">
        <f t="shared" si="2"/>
        <v>0</v>
      </c>
      <c r="H14" s="42"/>
      <c r="I14" s="42"/>
      <c r="J14" s="42"/>
    </row>
    <row r="15" spans="1:10" ht="15">
      <c r="A15" s="42"/>
      <c r="B15" s="307" t="s">
        <v>541</v>
      </c>
      <c r="C15" s="285" t="s">
        <v>533</v>
      </c>
      <c r="D15" s="222" t="s">
        <v>140</v>
      </c>
      <c r="E15" s="255">
        <v>305</v>
      </c>
      <c r="F15" s="255">
        <f t="shared" si="0"/>
        <v>305</v>
      </c>
      <c r="G15" s="264">
        <f t="shared" si="2"/>
        <v>0</v>
      </c>
      <c r="H15" s="42"/>
      <c r="I15" s="42"/>
      <c r="J15" s="42"/>
    </row>
    <row r="16" spans="1:10" ht="15">
      <c r="A16" s="42"/>
      <c r="B16" s="307" t="s">
        <v>542</v>
      </c>
      <c r="C16" s="285" t="s">
        <v>533</v>
      </c>
      <c r="D16" s="222" t="s">
        <v>140</v>
      </c>
      <c r="E16" s="255">
        <v>305</v>
      </c>
      <c r="F16" s="255">
        <f t="shared" si="0"/>
        <v>305</v>
      </c>
      <c r="G16" s="264">
        <f t="shared" si="2"/>
        <v>0</v>
      </c>
      <c r="H16" s="42"/>
      <c r="I16" s="42"/>
      <c r="J16" s="42"/>
    </row>
    <row r="17" spans="1:10" ht="15">
      <c r="A17" s="42"/>
      <c r="B17" s="307" t="s">
        <v>535</v>
      </c>
      <c r="C17" s="285" t="s">
        <v>533</v>
      </c>
      <c r="D17" s="222" t="s">
        <v>140</v>
      </c>
      <c r="E17" s="255">
        <v>277</v>
      </c>
      <c r="F17" s="255">
        <f t="shared" si="0"/>
        <v>277</v>
      </c>
      <c r="G17" s="264">
        <f t="shared" si="2"/>
        <v>0</v>
      </c>
      <c r="H17" s="42"/>
      <c r="I17" s="42"/>
      <c r="J17" s="42"/>
    </row>
    <row r="18" spans="1:10" ht="15">
      <c r="A18" s="42"/>
      <c r="B18" s="307" t="s">
        <v>543</v>
      </c>
      <c r="C18" s="285" t="s">
        <v>533</v>
      </c>
      <c r="D18" s="222" t="s">
        <v>140</v>
      </c>
      <c r="E18" s="255">
        <v>305</v>
      </c>
      <c r="F18" s="255">
        <f t="shared" si="0"/>
        <v>305</v>
      </c>
      <c r="G18" s="264">
        <f t="shared" si="2"/>
        <v>0</v>
      </c>
      <c r="H18" s="42"/>
      <c r="I18" s="42"/>
      <c r="J18" s="42"/>
    </row>
    <row r="19" spans="1:10" ht="15">
      <c r="A19" s="42"/>
      <c r="B19" s="307" t="s">
        <v>544</v>
      </c>
      <c r="C19" s="285" t="s">
        <v>533</v>
      </c>
      <c r="D19" s="222" t="s">
        <v>140</v>
      </c>
      <c r="E19" s="255">
        <v>339</v>
      </c>
      <c r="F19" s="255">
        <f t="shared" si="0"/>
        <v>339</v>
      </c>
      <c r="G19" s="264">
        <f t="shared" si="2"/>
        <v>0</v>
      </c>
      <c r="H19" s="42"/>
      <c r="I19" s="42"/>
      <c r="J19" s="42"/>
    </row>
    <row r="20" spans="1:10" ht="15">
      <c r="A20" s="42"/>
      <c r="B20" s="307" t="s">
        <v>536</v>
      </c>
      <c r="C20" s="285" t="s">
        <v>533</v>
      </c>
      <c r="D20" s="222" t="s">
        <v>140</v>
      </c>
      <c r="E20" s="255">
        <v>277</v>
      </c>
      <c r="F20" s="255">
        <f t="shared" si="0"/>
        <v>277</v>
      </c>
      <c r="G20" s="264">
        <f t="shared" si="2"/>
        <v>0</v>
      </c>
      <c r="H20" s="42"/>
      <c r="I20" s="42"/>
      <c r="J20" s="42"/>
    </row>
    <row r="21" spans="1:10" ht="15">
      <c r="A21" s="42"/>
      <c r="B21" s="307" t="s">
        <v>545</v>
      </c>
      <c r="C21" s="285" t="s">
        <v>533</v>
      </c>
      <c r="D21" s="222" t="s">
        <v>140</v>
      </c>
      <c r="E21" s="255">
        <v>793</v>
      </c>
      <c r="F21" s="255">
        <f t="shared" si="0"/>
        <v>793</v>
      </c>
      <c r="G21" s="264">
        <f>ROUND(F21*$G$2,0)</f>
        <v>0</v>
      </c>
      <c r="H21" s="42"/>
      <c r="I21" s="42"/>
      <c r="J21" s="42"/>
    </row>
    <row r="22" spans="1:10" ht="15">
      <c r="A22" s="42"/>
      <c r="B22" s="307" t="s">
        <v>537</v>
      </c>
      <c r="C22" s="285" t="s">
        <v>533</v>
      </c>
      <c r="D22" s="222" t="s">
        <v>140</v>
      </c>
      <c r="E22" s="255">
        <v>277</v>
      </c>
      <c r="F22" s="255">
        <f t="shared" si="0"/>
        <v>277</v>
      </c>
      <c r="G22" s="264">
        <f t="shared" si="2"/>
        <v>0</v>
      </c>
      <c r="H22" s="42"/>
      <c r="I22" s="42"/>
      <c r="J22" s="42"/>
    </row>
    <row r="23" spans="1:10" ht="15">
      <c r="A23" s="42"/>
      <c r="B23" s="307" t="s">
        <v>546</v>
      </c>
      <c r="C23" s="285" t="s">
        <v>533</v>
      </c>
      <c r="D23" s="222" t="s">
        <v>140</v>
      </c>
      <c r="E23" s="255">
        <v>804</v>
      </c>
      <c r="F23" s="255">
        <f t="shared" si="0"/>
        <v>804</v>
      </c>
      <c r="G23" s="264">
        <f t="shared" si="2"/>
        <v>0</v>
      </c>
      <c r="H23" s="42"/>
      <c r="I23" s="42"/>
      <c r="J23" s="42"/>
    </row>
    <row r="24" spans="1:10" ht="15">
      <c r="A24" s="42"/>
      <c r="B24" s="307" t="s">
        <v>944</v>
      </c>
      <c r="C24" s="285" t="s">
        <v>1192</v>
      </c>
      <c r="D24" s="222" t="s">
        <v>194</v>
      </c>
      <c r="E24" s="255">
        <v>833</v>
      </c>
      <c r="F24" s="255">
        <f t="shared" si="0"/>
        <v>833</v>
      </c>
      <c r="G24" s="264">
        <f t="shared" si="2"/>
        <v>0</v>
      </c>
      <c r="H24" s="42"/>
      <c r="I24" s="42"/>
      <c r="J24" s="42"/>
    </row>
    <row r="25" spans="1:10" ht="15">
      <c r="A25" s="42"/>
      <c r="B25" s="307" t="s">
        <v>945</v>
      </c>
      <c r="C25" s="285" t="s">
        <v>1192</v>
      </c>
      <c r="D25" s="222" t="s">
        <v>194</v>
      </c>
      <c r="E25" s="255">
        <v>1136</v>
      </c>
      <c r="F25" s="255">
        <f t="shared" si="0"/>
        <v>1136</v>
      </c>
      <c r="G25" s="264">
        <f t="shared" si="2"/>
        <v>0</v>
      </c>
      <c r="H25" s="42"/>
      <c r="I25" s="42"/>
      <c r="J25" s="42"/>
    </row>
    <row r="26" spans="1:10" ht="15">
      <c r="A26" s="42"/>
      <c r="B26" s="307" t="s">
        <v>946</v>
      </c>
      <c r="C26" s="285" t="s">
        <v>1192</v>
      </c>
      <c r="D26" s="222" t="s">
        <v>194</v>
      </c>
      <c r="E26" s="255">
        <v>833</v>
      </c>
      <c r="F26" s="255">
        <f t="shared" si="0"/>
        <v>833</v>
      </c>
      <c r="G26" s="264">
        <f t="shared" si="2"/>
        <v>0</v>
      </c>
      <c r="H26" s="42"/>
      <c r="I26" s="42"/>
      <c r="J26" s="42"/>
    </row>
    <row r="27" spans="1:10" ht="15">
      <c r="A27" s="42"/>
      <c r="B27" s="307" t="s">
        <v>849</v>
      </c>
      <c r="C27" s="285" t="s">
        <v>1192</v>
      </c>
      <c r="D27" s="222" t="s">
        <v>194</v>
      </c>
      <c r="E27" s="255">
        <v>1431</v>
      </c>
      <c r="F27" s="255">
        <f t="shared" si="0"/>
        <v>1431</v>
      </c>
      <c r="G27" s="264">
        <f t="shared" si="2"/>
        <v>0</v>
      </c>
      <c r="H27" s="42"/>
      <c r="I27" s="42"/>
      <c r="J27" s="42"/>
    </row>
    <row r="28" spans="1:10" ht="15">
      <c r="A28" s="42"/>
      <c r="B28" s="307" t="s">
        <v>850</v>
      </c>
      <c r="C28" s="285" t="s">
        <v>1192</v>
      </c>
      <c r="D28" s="222" t="s">
        <v>194</v>
      </c>
      <c r="E28" s="255">
        <v>1241</v>
      </c>
      <c r="F28" s="255">
        <f t="shared" si="0"/>
        <v>1241</v>
      </c>
      <c r="G28" s="264">
        <f t="shared" si="2"/>
        <v>0</v>
      </c>
      <c r="H28" s="42"/>
      <c r="I28" s="42"/>
      <c r="J28" s="42"/>
    </row>
    <row r="29" spans="1:10" ht="15">
      <c r="A29" s="42"/>
      <c r="B29" s="307" t="s">
        <v>199</v>
      </c>
      <c r="C29" s="285" t="s">
        <v>1192</v>
      </c>
      <c r="D29" s="222" t="s">
        <v>194</v>
      </c>
      <c r="E29" s="255">
        <v>1299</v>
      </c>
      <c r="F29" s="255">
        <f t="shared" si="0"/>
        <v>1299</v>
      </c>
      <c r="G29" s="264">
        <f t="shared" si="2"/>
        <v>0</v>
      </c>
      <c r="H29" s="42"/>
      <c r="I29" s="42"/>
      <c r="J29" s="42"/>
    </row>
    <row r="30" spans="1:10" ht="15">
      <c r="A30" s="42"/>
      <c r="B30" s="307" t="s">
        <v>198</v>
      </c>
      <c r="C30" s="285" t="s">
        <v>1192</v>
      </c>
      <c r="D30" s="222" t="s">
        <v>194</v>
      </c>
      <c r="E30" s="255">
        <v>1102</v>
      </c>
      <c r="F30" s="255">
        <f t="shared" si="0"/>
        <v>1102</v>
      </c>
      <c r="G30" s="264">
        <f t="shared" si="2"/>
        <v>0</v>
      </c>
      <c r="H30" s="42"/>
      <c r="I30" s="42"/>
      <c r="J30" s="42"/>
    </row>
    <row r="31" spans="1:10" ht="15">
      <c r="A31" s="42"/>
      <c r="B31" s="307" t="s">
        <v>947</v>
      </c>
      <c r="C31" s="285" t="s">
        <v>1192</v>
      </c>
      <c r="D31" s="222" t="s">
        <v>194</v>
      </c>
      <c r="E31" s="255">
        <v>1215</v>
      </c>
      <c r="F31" s="255">
        <f t="shared" si="0"/>
        <v>1215</v>
      </c>
      <c r="G31" s="264">
        <f t="shared" si="2"/>
        <v>0</v>
      </c>
      <c r="H31" s="42"/>
      <c r="I31" s="42"/>
      <c r="J31" s="42"/>
    </row>
    <row r="32" spans="1:10" ht="15">
      <c r="A32" s="42"/>
      <c r="B32" s="307" t="s">
        <v>851</v>
      </c>
      <c r="C32" s="285" t="s">
        <v>1192</v>
      </c>
      <c r="D32" s="222" t="s">
        <v>194</v>
      </c>
      <c r="E32" s="255">
        <v>1756</v>
      </c>
      <c r="F32" s="255">
        <f t="shared" si="0"/>
        <v>1756</v>
      </c>
      <c r="G32" s="264">
        <f t="shared" si="2"/>
        <v>0</v>
      </c>
      <c r="H32" s="42"/>
      <c r="I32" s="42"/>
      <c r="J32" s="42"/>
    </row>
    <row r="33" spans="1:10" ht="15">
      <c r="A33" s="42"/>
      <c r="B33" s="307" t="s">
        <v>948</v>
      </c>
      <c r="C33" s="285" t="s">
        <v>1192</v>
      </c>
      <c r="D33" s="222" t="s">
        <v>194</v>
      </c>
      <c r="E33" s="255">
        <v>1591.2</v>
      </c>
      <c r="F33" s="255">
        <f t="shared" si="0"/>
        <v>1591.2</v>
      </c>
      <c r="G33" s="264">
        <f t="shared" si="2"/>
        <v>0</v>
      </c>
      <c r="H33" s="42"/>
      <c r="I33" s="42"/>
      <c r="J33" s="42"/>
    </row>
    <row r="34" spans="1:10" ht="15">
      <c r="A34" s="42"/>
      <c r="B34" s="307" t="s">
        <v>200</v>
      </c>
      <c r="C34" s="285" t="s">
        <v>1192</v>
      </c>
      <c r="D34" s="222" t="s">
        <v>194</v>
      </c>
      <c r="E34" s="255">
        <v>1598</v>
      </c>
      <c r="F34" s="255">
        <f t="shared" si="0"/>
        <v>1598</v>
      </c>
      <c r="G34" s="264">
        <f t="shared" si="2"/>
        <v>0</v>
      </c>
      <c r="H34" s="42"/>
      <c r="I34" s="42"/>
      <c r="J34" s="42"/>
    </row>
    <row r="35" spans="1:10" ht="15">
      <c r="A35" s="42"/>
      <c r="B35" s="307" t="s">
        <v>201</v>
      </c>
      <c r="C35" s="285" t="s">
        <v>1192</v>
      </c>
      <c r="D35" s="222" t="s">
        <v>194</v>
      </c>
      <c r="E35" s="255">
        <v>1839</v>
      </c>
      <c r="F35" s="255">
        <f t="shared" si="0"/>
        <v>1839</v>
      </c>
      <c r="G35" s="264">
        <f t="shared" si="2"/>
        <v>0</v>
      </c>
      <c r="H35" s="42"/>
      <c r="I35" s="42"/>
      <c r="J35" s="42"/>
    </row>
    <row r="36" spans="1:10" ht="15">
      <c r="A36" s="42"/>
      <c r="B36" s="307" t="s">
        <v>949</v>
      </c>
      <c r="C36" s="285" t="s">
        <v>1192</v>
      </c>
      <c r="D36" s="222" t="s">
        <v>194</v>
      </c>
      <c r="E36" s="255">
        <v>2484</v>
      </c>
      <c r="F36" s="255">
        <f t="shared" si="0"/>
        <v>2484</v>
      </c>
      <c r="G36" s="264">
        <f t="shared" si="2"/>
        <v>0</v>
      </c>
      <c r="H36" s="42"/>
      <c r="I36" s="42"/>
      <c r="J36" s="42"/>
    </row>
    <row r="37" spans="1:10" ht="15">
      <c r="A37" s="42"/>
      <c r="B37" s="307" t="s">
        <v>852</v>
      </c>
      <c r="C37" s="285" t="s">
        <v>1192</v>
      </c>
      <c r="D37" s="222" t="s">
        <v>194</v>
      </c>
      <c r="E37" s="255">
        <v>1945</v>
      </c>
      <c r="F37" s="255">
        <f t="shared" si="0"/>
        <v>1945</v>
      </c>
      <c r="G37" s="264">
        <f t="shared" si="2"/>
        <v>0</v>
      </c>
      <c r="H37" s="42"/>
      <c r="I37" s="42"/>
      <c r="J37" s="42"/>
    </row>
    <row r="38" spans="1:10" ht="15">
      <c r="A38" s="42"/>
      <c r="B38" s="307" t="s">
        <v>853</v>
      </c>
      <c r="C38" s="285" t="s">
        <v>1192</v>
      </c>
      <c r="D38" s="222" t="s">
        <v>194</v>
      </c>
      <c r="E38" s="255">
        <v>3157</v>
      </c>
      <c r="F38" s="255">
        <f t="shared" si="0"/>
        <v>3157</v>
      </c>
      <c r="G38" s="264">
        <f t="shared" si="2"/>
        <v>0</v>
      </c>
      <c r="H38" s="42"/>
      <c r="I38" s="42"/>
      <c r="J38" s="42"/>
    </row>
    <row r="39" spans="1:10" ht="15">
      <c r="A39" s="42"/>
      <c r="B39" s="307" t="s">
        <v>854</v>
      </c>
      <c r="C39" s="285" t="s">
        <v>1192</v>
      </c>
      <c r="D39" s="222" t="s">
        <v>194</v>
      </c>
      <c r="E39" s="255">
        <v>2431</v>
      </c>
      <c r="F39" s="255">
        <f t="shared" si="0"/>
        <v>2431</v>
      </c>
      <c r="G39" s="264">
        <f t="shared" si="2"/>
        <v>0</v>
      </c>
      <c r="H39" s="42"/>
      <c r="I39" s="42"/>
      <c r="J39" s="42"/>
    </row>
    <row r="40" spans="1:10" ht="15">
      <c r="A40" s="42"/>
      <c r="B40" s="307" t="s">
        <v>203</v>
      </c>
      <c r="C40" s="285" t="s">
        <v>1192</v>
      </c>
      <c r="D40" s="222" t="s">
        <v>194</v>
      </c>
      <c r="E40" s="255">
        <v>2871</v>
      </c>
      <c r="F40" s="255">
        <f t="shared" si="0"/>
        <v>2871</v>
      </c>
      <c r="G40" s="264">
        <f t="shared" si="2"/>
        <v>0</v>
      </c>
      <c r="H40" s="42"/>
      <c r="I40" s="42"/>
      <c r="J40" s="42"/>
    </row>
    <row r="41" spans="1:10" ht="15">
      <c r="A41" s="42"/>
      <c r="B41" s="307" t="s">
        <v>202</v>
      </c>
      <c r="C41" s="285" t="s">
        <v>1192</v>
      </c>
      <c r="D41" s="222" t="s">
        <v>194</v>
      </c>
      <c r="E41" s="255">
        <v>2207</v>
      </c>
      <c r="F41" s="255">
        <f t="shared" si="0"/>
        <v>2207</v>
      </c>
      <c r="G41" s="264">
        <f t="shared" si="2"/>
        <v>0</v>
      </c>
      <c r="H41" s="42"/>
      <c r="I41" s="42"/>
      <c r="J41" s="42"/>
    </row>
    <row r="42" spans="1:10" ht="15">
      <c r="A42" s="42"/>
      <c r="B42" s="307" t="s">
        <v>950</v>
      </c>
      <c r="C42" s="285" t="s">
        <v>1192</v>
      </c>
      <c r="D42" s="222" t="s">
        <v>194</v>
      </c>
      <c r="E42" s="255">
        <v>2764</v>
      </c>
      <c r="F42" s="255">
        <f t="shared" si="0"/>
        <v>2764</v>
      </c>
      <c r="G42" s="264">
        <f t="shared" si="2"/>
        <v>0</v>
      </c>
      <c r="H42" s="42"/>
      <c r="I42" s="42"/>
      <c r="J42" s="42"/>
    </row>
    <row r="43" spans="1:10" ht="15">
      <c r="A43" s="42"/>
      <c r="B43" s="307" t="s">
        <v>951</v>
      </c>
      <c r="C43" s="285" t="s">
        <v>1192</v>
      </c>
      <c r="D43" s="222" t="s">
        <v>194</v>
      </c>
      <c r="E43" s="255">
        <v>2764</v>
      </c>
      <c r="F43" s="255">
        <f t="shared" si="0"/>
        <v>2764</v>
      </c>
      <c r="G43" s="264">
        <f t="shared" si="2"/>
        <v>0</v>
      </c>
      <c r="H43" s="42"/>
      <c r="I43" s="42"/>
      <c r="J43" s="42"/>
    </row>
    <row r="44" spans="1:10" ht="15">
      <c r="A44" s="42"/>
      <c r="B44" s="307" t="s">
        <v>952</v>
      </c>
      <c r="C44" s="285" t="s">
        <v>1192</v>
      </c>
      <c r="D44" s="222" t="s">
        <v>194</v>
      </c>
      <c r="E44" s="255">
        <v>2910</v>
      </c>
      <c r="F44" s="255">
        <f t="shared" si="0"/>
        <v>2910</v>
      </c>
      <c r="G44" s="264">
        <f t="shared" si="2"/>
        <v>0</v>
      </c>
      <c r="H44" s="42"/>
      <c r="I44" s="42"/>
      <c r="J44" s="42"/>
    </row>
    <row r="45" spans="1:10" ht="15">
      <c r="A45" s="42"/>
      <c r="B45" s="307" t="s">
        <v>204</v>
      </c>
      <c r="C45" s="285" t="s">
        <v>1192</v>
      </c>
      <c r="D45" s="222" t="s">
        <v>194</v>
      </c>
      <c r="E45" s="255">
        <v>3369</v>
      </c>
      <c r="F45" s="255">
        <f t="shared" si="0"/>
        <v>3369</v>
      </c>
      <c r="G45" s="264">
        <f t="shared" si="2"/>
        <v>0</v>
      </c>
      <c r="H45" s="42"/>
      <c r="I45" s="42"/>
      <c r="J45" s="42"/>
    </row>
    <row r="46" spans="1:10" ht="15">
      <c r="A46" s="42"/>
      <c r="B46" s="307" t="s">
        <v>697</v>
      </c>
      <c r="C46" s="285" t="s">
        <v>1193</v>
      </c>
      <c r="D46" s="222" t="s">
        <v>140</v>
      </c>
      <c r="E46" s="255">
        <v>80</v>
      </c>
      <c r="F46" s="255">
        <f t="shared" si="0"/>
        <v>80</v>
      </c>
      <c r="G46" s="264">
        <f t="shared" si="2"/>
        <v>0</v>
      </c>
      <c r="H46" s="42"/>
      <c r="I46" s="42"/>
      <c r="J46" s="42"/>
    </row>
    <row r="47" spans="1:10" ht="15">
      <c r="A47" s="42"/>
      <c r="B47" s="307" t="s">
        <v>698</v>
      </c>
      <c r="C47" s="285" t="s">
        <v>1193</v>
      </c>
      <c r="D47" s="222" t="s">
        <v>140</v>
      </c>
      <c r="E47" s="255">
        <v>87</v>
      </c>
      <c r="F47" s="255">
        <f t="shared" si="0"/>
        <v>87</v>
      </c>
      <c r="G47" s="264">
        <f t="shared" si="2"/>
        <v>0</v>
      </c>
      <c r="H47" s="42"/>
      <c r="I47" s="42"/>
      <c r="J47" s="42"/>
    </row>
    <row r="48" spans="1:10" ht="15">
      <c r="A48" s="42"/>
      <c r="B48" s="307" t="s">
        <v>578</v>
      </c>
      <c r="C48" s="285" t="s">
        <v>1193</v>
      </c>
      <c r="D48" s="222" t="s">
        <v>140</v>
      </c>
      <c r="E48" s="255">
        <v>332</v>
      </c>
      <c r="F48" s="255">
        <f t="shared" si="0"/>
        <v>332</v>
      </c>
      <c r="G48" s="264">
        <f t="shared" si="2"/>
        <v>0</v>
      </c>
      <c r="H48" s="42"/>
      <c r="I48" s="42"/>
      <c r="J48" s="42"/>
    </row>
    <row r="49" spans="1:10" ht="15">
      <c r="A49" s="42"/>
      <c r="B49" s="307" t="s">
        <v>581</v>
      </c>
      <c r="C49" s="285" t="s">
        <v>1193</v>
      </c>
      <c r="D49" s="222" t="s">
        <v>140</v>
      </c>
      <c r="E49" s="255">
        <v>315</v>
      </c>
      <c r="F49" s="255">
        <f t="shared" si="0"/>
        <v>315</v>
      </c>
      <c r="G49" s="264">
        <f t="shared" si="2"/>
        <v>0</v>
      </c>
      <c r="H49" s="42"/>
      <c r="I49" s="42"/>
      <c r="J49" s="42"/>
    </row>
    <row r="50" spans="1:10" ht="15">
      <c r="A50" s="42"/>
      <c r="B50" s="307" t="s">
        <v>582</v>
      </c>
      <c r="C50" s="285" t="s">
        <v>1193</v>
      </c>
      <c r="D50" s="222" t="s">
        <v>140</v>
      </c>
      <c r="E50" s="255">
        <v>513</v>
      </c>
      <c r="F50" s="255">
        <f t="shared" si="0"/>
        <v>513</v>
      </c>
      <c r="G50" s="264">
        <f t="shared" si="2"/>
        <v>0</v>
      </c>
      <c r="H50" s="42"/>
      <c r="I50" s="42"/>
      <c r="J50" s="42"/>
    </row>
    <row r="51" spans="1:10" ht="15">
      <c r="A51" s="42"/>
      <c r="B51" s="307" t="s">
        <v>583</v>
      </c>
      <c r="C51" s="285" t="s">
        <v>1193</v>
      </c>
      <c r="D51" s="222" t="s">
        <v>140</v>
      </c>
      <c r="E51" s="255">
        <v>564</v>
      </c>
      <c r="F51" s="255">
        <f t="shared" si="0"/>
        <v>564</v>
      </c>
      <c r="G51" s="264">
        <f t="shared" si="2"/>
        <v>0</v>
      </c>
      <c r="H51" s="42"/>
      <c r="I51" s="42"/>
      <c r="J51" s="42"/>
    </row>
    <row r="52" spans="1:10" ht="15">
      <c r="A52" s="42"/>
      <c r="B52" s="307" t="s">
        <v>392</v>
      </c>
      <c r="C52" s="285" t="s">
        <v>1194</v>
      </c>
      <c r="D52" s="222" t="s">
        <v>784</v>
      </c>
      <c r="E52" s="255">
        <v>1235</v>
      </c>
      <c r="F52" s="255">
        <f t="shared" si="0"/>
        <v>1235</v>
      </c>
      <c r="G52" s="264">
        <f t="shared" si="2"/>
        <v>0</v>
      </c>
      <c r="H52" s="42"/>
      <c r="I52" s="42"/>
      <c r="J52" s="42"/>
    </row>
    <row r="53" spans="1:10" ht="15">
      <c r="A53" s="42"/>
      <c r="B53" s="307" t="s">
        <v>393</v>
      </c>
      <c r="C53" s="285" t="s">
        <v>1194</v>
      </c>
      <c r="D53" s="222" t="s">
        <v>784</v>
      </c>
      <c r="E53" s="255">
        <v>1306</v>
      </c>
      <c r="F53" s="255">
        <f t="shared" si="0"/>
        <v>1306</v>
      </c>
      <c r="G53" s="264">
        <f t="shared" si="2"/>
        <v>0</v>
      </c>
      <c r="H53" s="42"/>
      <c r="I53" s="42"/>
      <c r="J53" s="42"/>
    </row>
    <row r="54" spans="1:10" ht="15">
      <c r="A54" s="42"/>
      <c r="B54" s="307" t="s">
        <v>394</v>
      </c>
      <c r="C54" s="285" t="s">
        <v>1194</v>
      </c>
      <c r="D54" s="222" t="s">
        <v>784</v>
      </c>
      <c r="E54" s="255">
        <v>1580</v>
      </c>
      <c r="F54" s="255">
        <f t="shared" si="0"/>
        <v>1580</v>
      </c>
      <c r="G54" s="264">
        <f t="shared" si="2"/>
        <v>0</v>
      </c>
      <c r="H54" s="42"/>
      <c r="I54" s="42"/>
      <c r="J54" s="42"/>
    </row>
    <row r="55" spans="1:10" ht="15">
      <c r="A55" s="42"/>
      <c r="B55" s="307" t="s">
        <v>388</v>
      </c>
      <c r="C55" s="285" t="s">
        <v>1194</v>
      </c>
      <c r="D55" s="222" t="s">
        <v>784</v>
      </c>
      <c r="E55" s="255">
        <v>865</v>
      </c>
      <c r="F55" s="255">
        <f t="shared" si="0"/>
        <v>865</v>
      </c>
      <c r="G55" s="264">
        <f t="shared" si="2"/>
        <v>0</v>
      </c>
      <c r="H55" s="42"/>
      <c r="I55" s="42"/>
      <c r="J55" s="42"/>
    </row>
    <row r="56" spans="1:10" ht="15">
      <c r="A56" s="42"/>
      <c r="B56" s="307" t="s">
        <v>389</v>
      </c>
      <c r="C56" s="285" t="s">
        <v>1194</v>
      </c>
      <c r="D56" s="222" t="s">
        <v>784</v>
      </c>
      <c r="E56" s="255">
        <v>884</v>
      </c>
      <c r="F56" s="255">
        <f t="shared" si="0"/>
        <v>884</v>
      </c>
      <c r="G56" s="264">
        <f t="shared" si="2"/>
        <v>0</v>
      </c>
      <c r="H56" s="42"/>
      <c r="I56" s="42"/>
      <c r="J56" s="42"/>
    </row>
    <row r="57" spans="1:10" ht="15">
      <c r="A57" s="42"/>
      <c r="B57" s="307" t="s">
        <v>390</v>
      </c>
      <c r="C57" s="285" t="s">
        <v>1194</v>
      </c>
      <c r="D57" s="222" t="s">
        <v>784</v>
      </c>
      <c r="E57" s="255">
        <v>939</v>
      </c>
      <c r="F57" s="255">
        <f t="shared" si="0"/>
        <v>939</v>
      </c>
      <c r="G57" s="264">
        <f t="shared" si="2"/>
        <v>0</v>
      </c>
      <c r="H57" s="42"/>
      <c r="I57" s="42"/>
      <c r="J57" s="42"/>
    </row>
    <row r="58" spans="1:10" ht="15">
      <c r="A58" s="42"/>
      <c r="B58" s="307" t="s">
        <v>391</v>
      </c>
      <c r="C58" s="285" t="s">
        <v>1194</v>
      </c>
      <c r="D58" s="222" t="s">
        <v>784</v>
      </c>
      <c r="E58" s="255">
        <v>1041</v>
      </c>
      <c r="F58" s="255">
        <f t="shared" si="0"/>
        <v>1041</v>
      </c>
      <c r="G58" s="264">
        <f t="shared" si="2"/>
        <v>0</v>
      </c>
      <c r="H58" s="42"/>
      <c r="I58" s="42"/>
      <c r="J58" s="42"/>
    </row>
    <row r="59" spans="1:10" ht="15">
      <c r="A59" s="42"/>
      <c r="B59" s="307" t="s">
        <v>609</v>
      </c>
      <c r="C59" s="285" t="s">
        <v>1193</v>
      </c>
      <c r="D59" s="222" t="s">
        <v>140</v>
      </c>
      <c r="E59" s="255">
        <v>1328</v>
      </c>
      <c r="F59" s="255">
        <f t="shared" si="0"/>
        <v>1328</v>
      </c>
      <c r="G59" s="264">
        <f t="shared" si="2"/>
        <v>0</v>
      </c>
      <c r="H59" s="42"/>
      <c r="I59" s="42"/>
      <c r="J59" s="42"/>
    </row>
    <row r="60" spans="1:10" ht="15">
      <c r="A60" s="42"/>
      <c r="B60" s="307" t="s">
        <v>608</v>
      </c>
      <c r="C60" s="285" t="s">
        <v>1193</v>
      </c>
      <c r="D60" s="222" t="s">
        <v>140</v>
      </c>
      <c r="E60" s="255">
        <v>2931</v>
      </c>
      <c r="F60" s="255">
        <f t="shared" si="0"/>
        <v>2931</v>
      </c>
      <c r="G60" s="264">
        <f t="shared" si="2"/>
        <v>0</v>
      </c>
      <c r="H60" s="42"/>
      <c r="I60" s="42"/>
      <c r="J60" s="42"/>
    </row>
    <row r="61" spans="1:10" ht="15">
      <c r="A61" s="42"/>
      <c r="B61" s="307" t="s">
        <v>610</v>
      </c>
      <c r="C61" s="285" t="s">
        <v>1193</v>
      </c>
      <c r="D61" s="222" t="s">
        <v>140</v>
      </c>
      <c r="E61" s="255">
        <v>2334</v>
      </c>
      <c r="F61" s="255">
        <f t="shared" si="0"/>
        <v>2334</v>
      </c>
      <c r="G61" s="264">
        <f t="shared" si="2"/>
        <v>0</v>
      </c>
      <c r="H61" s="42"/>
      <c r="I61" s="42"/>
      <c r="J61" s="42"/>
    </row>
    <row r="62" spans="1:10" ht="15">
      <c r="A62" s="42"/>
      <c r="B62" s="307" t="s">
        <v>611</v>
      </c>
      <c r="C62" s="285" t="s">
        <v>1193</v>
      </c>
      <c r="D62" s="222" t="s">
        <v>140</v>
      </c>
      <c r="E62" s="255">
        <v>783</v>
      </c>
      <c r="F62" s="255">
        <f t="shared" si="0"/>
        <v>783</v>
      </c>
      <c r="G62" s="264">
        <f t="shared" si="2"/>
        <v>0</v>
      </c>
      <c r="H62" s="42"/>
      <c r="I62" s="42"/>
      <c r="J62" s="42"/>
    </row>
    <row r="63" spans="1:10" ht="15">
      <c r="A63" s="42"/>
      <c r="B63" s="307" t="s">
        <v>619</v>
      </c>
      <c r="C63" s="285" t="s">
        <v>1193</v>
      </c>
      <c r="D63" s="222" t="s">
        <v>140</v>
      </c>
      <c r="E63" s="255">
        <v>3101</v>
      </c>
      <c r="F63" s="255">
        <f t="shared" si="0"/>
        <v>3101</v>
      </c>
      <c r="G63" s="264">
        <f t="shared" si="2"/>
        <v>0</v>
      </c>
      <c r="H63" s="42"/>
      <c r="I63" s="42"/>
      <c r="J63" s="42"/>
    </row>
    <row r="64" spans="1:10" ht="15">
      <c r="A64" s="42"/>
      <c r="B64" s="307" t="s">
        <v>953</v>
      </c>
      <c r="C64" s="285" t="s">
        <v>1193</v>
      </c>
      <c r="D64" s="222" t="s">
        <v>140</v>
      </c>
      <c r="E64" s="255">
        <v>259</v>
      </c>
      <c r="F64" s="255">
        <f t="shared" si="0"/>
        <v>259</v>
      </c>
      <c r="G64" s="264">
        <f t="shared" si="2"/>
        <v>0</v>
      </c>
      <c r="H64" s="42"/>
      <c r="I64" s="42"/>
      <c r="J64" s="42"/>
    </row>
    <row r="65" spans="1:10" ht="15">
      <c r="A65" s="42"/>
      <c r="B65" s="307" t="s">
        <v>845</v>
      </c>
      <c r="C65" s="285" t="s">
        <v>1193</v>
      </c>
      <c r="D65" s="222" t="s">
        <v>140</v>
      </c>
      <c r="E65" s="255">
        <v>188</v>
      </c>
      <c r="F65" s="255">
        <f t="shared" si="0"/>
        <v>188</v>
      </c>
      <c r="G65" s="264">
        <f t="shared" si="2"/>
        <v>0</v>
      </c>
      <c r="H65" s="42"/>
      <c r="I65" s="42"/>
      <c r="J65" s="42"/>
    </row>
    <row r="66" spans="1:10" ht="15">
      <c r="A66" s="42"/>
      <c r="B66" s="307" t="s">
        <v>572</v>
      </c>
      <c r="C66" s="285" t="s">
        <v>1193</v>
      </c>
      <c r="D66" s="222" t="s">
        <v>140</v>
      </c>
      <c r="E66" s="255">
        <v>105</v>
      </c>
      <c r="F66" s="255">
        <f t="shared" si="0"/>
        <v>105</v>
      </c>
      <c r="G66" s="264">
        <f t="shared" si="2"/>
        <v>0</v>
      </c>
      <c r="H66" s="42"/>
      <c r="I66" s="42"/>
      <c r="J66" s="42"/>
    </row>
    <row r="67" spans="1:10" ht="15">
      <c r="A67" s="42"/>
      <c r="B67" s="307" t="s">
        <v>573</v>
      </c>
      <c r="C67" s="285" t="s">
        <v>1193</v>
      </c>
      <c r="D67" s="222" t="s">
        <v>140</v>
      </c>
      <c r="E67" s="255">
        <v>52</v>
      </c>
      <c r="F67" s="255">
        <f t="shared" si="0"/>
        <v>52</v>
      </c>
      <c r="G67" s="264">
        <f t="shared" si="2"/>
        <v>0</v>
      </c>
      <c r="H67" s="42"/>
      <c r="I67" s="42"/>
      <c r="J67" s="42"/>
    </row>
    <row r="68" spans="1:10" ht="15">
      <c r="A68" s="42"/>
      <c r="B68" s="307" t="s">
        <v>574</v>
      </c>
      <c r="C68" s="285" t="s">
        <v>1193</v>
      </c>
      <c r="D68" s="222" t="s">
        <v>140</v>
      </c>
      <c r="E68" s="255">
        <v>180</v>
      </c>
      <c r="F68" s="255">
        <f t="shared" si="0"/>
        <v>180</v>
      </c>
      <c r="G68" s="264">
        <f t="shared" si="2"/>
        <v>0</v>
      </c>
      <c r="H68" s="42"/>
      <c r="I68" s="42"/>
      <c r="J68" s="42"/>
    </row>
    <row r="69" spans="1:10" ht="15">
      <c r="A69" s="42"/>
      <c r="B69" s="307" t="s">
        <v>575</v>
      </c>
      <c r="C69" s="285" t="s">
        <v>1193</v>
      </c>
      <c r="D69" s="222" t="s">
        <v>140</v>
      </c>
      <c r="E69" s="255">
        <v>142</v>
      </c>
      <c r="F69" s="255">
        <f t="shared" si="0"/>
        <v>142</v>
      </c>
      <c r="G69" s="264">
        <f t="shared" si="2"/>
        <v>0</v>
      </c>
      <c r="H69" s="42"/>
      <c r="I69" s="42"/>
      <c r="J69" s="42"/>
    </row>
    <row r="70" spans="1:10" ht="15">
      <c r="A70" s="42"/>
      <c r="B70" s="307" t="s">
        <v>577</v>
      </c>
      <c r="C70" s="285" t="s">
        <v>1193</v>
      </c>
      <c r="D70" s="222" t="s">
        <v>140</v>
      </c>
      <c r="E70" s="255">
        <v>83</v>
      </c>
      <c r="F70" s="255">
        <f t="shared" si="0"/>
        <v>83</v>
      </c>
      <c r="G70" s="264">
        <f t="shared" si="2"/>
        <v>0</v>
      </c>
      <c r="H70" s="42"/>
      <c r="I70" s="42"/>
      <c r="J70" s="42"/>
    </row>
    <row r="71" spans="1:10" ht="15">
      <c r="A71" s="42"/>
      <c r="B71" s="307" t="s">
        <v>576</v>
      </c>
      <c r="C71" s="285" t="s">
        <v>1193</v>
      </c>
      <c r="D71" s="222" t="s">
        <v>140</v>
      </c>
      <c r="E71" s="255">
        <v>224</v>
      </c>
      <c r="F71" s="255">
        <f t="shared" si="0"/>
        <v>224</v>
      </c>
      <c r="G71" s="264">
        <f t="shared" si="2"/>
        <v>0</v>
      </c>
      <c r="H71" s="42"/>
      <c r="I71" s="42"/>
      <c r="J71" s="42"/>
    </row>
    <row r="72" spans="1:10" ht="15">
      <c r="A72" s="42"/>
      <c r="B72" s="307" t="s">
        <v>615</v>
      </c>
      <c r="C72" s="285" t="s">
        <v>533</v>
      </c>
      <c r="D72" s="222" t="s">
        <v>140</v>
      </c>
      <c r="E72" s="255">
        <v>49</v>
      </c>
      <c r="F72" s="255">
        <f t="shared" si="0"/>
        <v>49</v>
      </c>
      <c r="G72" s="264">
        <f t="shared" si="2"/>
        <v>0</v>
      </c>
      <c r="H72" s="42"/>
      <c r="I72" s="42"/>
      <c r="J72" s="42"/>
    </row>
    <row r="73" spans="1:10" ht="15">
      <c r="A73" s="42"/>
      <c r="B73" s="307" t="s">
        <v>616</v>
      </c>
      <c r="C73" s="285" t="s">
        <v>533</v>
      </c>
      <c r="D73" s="222" t="s">
        <v>140</v>
      </c>
      <c r="E73" s="255">
        <v>45</v>
      </c>
      <c r="F73" s="255">
        <f t="shared" si="0"/>
        <v>45</v>
      </c>
      <c r="G73" s="264">
        <f t="shared" si="2"/>
        <v>0</v>
      </c>
      <c r="H73" s="42"/>
      <c r="I73" s="42"/>
      <c r="J73" s="42"/>
    </row>
    <row r="74" spans="1:10" ht="15">
      <c r="A74" s="42"/>
      <c r="B74" s="307" t="s">
        <v>622</v>
      </c>
      <c r="C74" s="285" t="s">
        <v>1193</v>
      </c>
      <c r="D74" s="222" t="s">
        <v>140</v>
      </c>
      <c r="E74" s="255">
        <v>735</v>
      </c>
      <c r="F74" s="255">
        <f t="shared" si="0"/>
        <v>735</v>
      </c>
      <c r="G74" s="264">
        <f t="shared" si="2"/>
        <v>0</v>
      </c>
      <c r="H74" s="42"/>
      <c r="I74" s="42"/>
      <c r="J74" s="42"/>
    </row>
    <row r="75" spans="1:10" ht="15">
      <c r="A75" s="42"/>
      <c r="B75" s="307" t="s">
        <v>612</v>
      </c>
      <c r="C75" s="285" t="s">
        <v>533</v>
      </c>
      <c r="D75" s="222" t="s">
        <v>140</v>
      </c>
      <c r="E75" s="255">
        <v>282</v>
      </c>
      <c r="F75" s="255">
        <f t="shared" si="0"/>
        <v>282</v>
      </c>
      <c r="G75" s="264">
        <f t="shared" si="2"/>
        <v>0</v>
      </c>
      <c r="H75" s="42"/>
      <c r="I75" s="42"/>
      <c r="J75" s="42"/>
    </row>
    <row r="76" spans="1:10" ht="15">
      <c r="A76" s="42"/>
      <c r="B76" s="307" t="s">
        <v>617</v>
      </c>
      <c r="C76" s="285" t="s">
        <v>1193</v>
      </c>
      <c r="D76" s="222" t="s">
        <v>140</v>
      </c>
      <c r="E76" s="255">
        <v>115</v>
      </c>
      <c r="F76" s="255">
        <f t="shared" ref="F76:F139" si="3">ROUND(E76*(1-VLOOKUP(D76,$B$2:$C$8,2,0)),2)</f>
        <v>115</v>
      </c>
      <c r="G76" s="264">
        <f t="shared" si="2"/>
        <v>0</v>
      </c>
      <c r="H76" s="42"/>
      <c r="I76" s="42"/>
      <c r="J76" s="42"/>
    </row>
    <row r="77" spans="1:10" ht="15">
      <c r="A77" s="42"/>
      <c r="B77" s="307" t="s">
        <v>623</v>
      </c>
      <c r="C77" s="285" t="s">
        <v>1193</v>
      </c>
      <c r="D77" s="222" t="s">
        <v>140</v>
      </c>
      <c r="E77" s="255">
        <v>104</v>
      </c>
      <c r="F77" s="255">
        <f t="shared" si="3"/>
        <v>104</v>
      </c>
      <c r="G77" s="264">
        <f t="shared" ref="G77:G140" si="4">ROUND(F77*$G$2,0)</f>
        <v>0</v>
      </c>
      <c r="H77" s="42"/>
      <c r="I77" s="42"/>
      <c r="J77" s="42"/>
    </row>
    <row r="78" spans="1:10" ht="15">
      <c r="A78" s="42"/>
      <c r="B78" s="307" t="s">
        <v>621</v>
      </c>
      <c r="C78" s="285" t="s">
        <v>1193</v>
      </c>
      <c r="D78" s="222" t="s">
        <v>140</v>
      </c>
      <c r="E78" s="255">
        <v>365</v>
      </c>
      <c r="F78" s="255">
        <f t="shared" si="3"/>
        <v>365</v>
      </c>
      <c r="G78" s="264">
        <f t="shared" si="4"/>
        <v>0</v>
      </c>
      <c r="H78" s="42"/>
      <c r="I78" s="42"/>
      <c r="J78" s="42"/>
    </row>
    <row r="79" spans="1:10" ht="15">
      <c r="A79" s="42"/>
      <c r="B79" s="307" t="s">
        <v>954</v>
      </c>
      <c r="C79" s="285" t="s">
        <v>533</v>
      </c>
      <c r="D79" s="222" t="s">
        <v>140</v>
      </c>
      <c r="E79" s="255">
        <v>47</v>
      </c>
      <c r="F79" s="255">
        <f t="shared" si="3"/>
        <v>47</v>
      </c>
      <c r="G79" s="264">
        <f t="shared" si="4"/>
        <v>0</v>
      </c>
      <c r="H79" s="42"/>
      <c r="I79" s="42"/>
      <c r="J79" s="42"/>
    </row>
    <row r="80" spans="1:10" ht="15">
      <c r="A80" s="42"/>
      <c r="B80" s="307" t="s">
        <v>613</v>
      </c>
      <c r="C80" s="285" t="s">
        <v>533</v>
      </c>
      <c r="D80" s="222" t="s">
        <v>140</v>
      </c>
      <c r="E80" s="255">
        <v>88</v>
      </c>
      <c r="F80" s="255">
        <f t="shared" si="3"/>
        <v>88</v>
      </c>
      <c r="G80" s="264">
        <f t="shared" si="4"/>
        <v>0</v>
      </c>
      <c r="H80" s="42"/>
      <c r="I80" s="42"/>
      <c r="J80" s="42"/>
    </row>
    <row r="81" spans="1:10" ht="15">
      <c r="A81" s="42"/>
      <c r="B81" s="307" t="s">
        <v>692</v>
      </c>
      <c r="C81" s="285" t="s">
        <v>1193</v>
      </c>
      <c r="D81" s="222" t="s">
        <v>140</v>
      </c>
      <c r="E81" s="255">
        <v>47</v>
      </c>
      <c r="F81" s="255">
        <f t="shared" si="3"/>
        <v>47</v>
      </c>
      <c r="G81" s="264">
        <f t="shared" si="4"/>
        <v>0</v>
      </c>
      <c r="H81" s="42"/>
      <c r="I81" s="42"/>
      <c r="J81" s="42"/>
    </row>
    <row r="82" spans="1:10" ht="15">
      <c r="A82" s="42"/>
      <c r="B82" s="307" t="s">
        <v>693</v>
      </c>
      <c r="C82" s="285" t="s">
        <v>1193</v>
      </c>
      <c r="D82" s="222" t="s">
        <v>140</v>
      </c>
      <c r="E82" s="255">
        <v>37</v>
      </c>
      <c r="F82" s="255">
        <f t="shared" si="3"/>
        <v>37</v>
      </c>
      <c r="G82" s="264">
        <f t="shared" si="4"/>
        <v>0</v>
      </c>
      <c r="H82" s="42"/>
      <c r="I82" s="42"/>
      <c r="J82" s="42"/>
    </row>
    <row r="83" spans="1:10" ht="15">
      <c r="A83" s="42"/>
      <c r="B83" s="307" t="s">
        <v>519</v>
      </c>
      <c r="C83" s="285" t="s">
        <v>1193</v>
      </c>
      <c r="D83" s="222" t="s">
        <v>140</v>
      </c>
      <c r="E83" s="255">
        <v>127</v>
      </c>
      <c r="F83" s="255">
        <f t="shared" si="3"/>
        <v>127</v>
      </c>
      <c r="G83" s="264">
        <f t="shared" si="4"/>
        <v>0</v>
      </c>
      <c r="H83" s="42"/>
      <c r="I83" s="42"/>
      <c r="J83" s="42"/>
    </row>
    <row r="84" spans="1:10" ht="15">
      <c r="A84" s="42"/>
      <c r="B84" s="307" t="s">
        <v>520</v>
      </c>
      <c r="C84" s="285" t="s">
        <v>1193</v>
      </c>
      <c r="D84" s="222" t="s">
        <v>140</v>
      </c>
      <c r="E84" s="255">
        <v>129</v>
      </c>
      <c r="F84" s="255">
        <f t="shared" si="3"/>
        <v>129</v>
      </c>
      <c r="G84" s="264">
        <f t="shared" si="4"/>
        <v>0</v>
      </c>
      <c r="H84" s="42"/>
      <c r="I84" s="42"/>
      <c r="J84" s="42"/>
    </row>
    <row r="85" spans="1:10" ht="15">
      <c r="A85" s="42"/>
      <c r="B85" s="307" t="s">
        <v>694</v>
      </c>
      <c r="C85" s="285" t="s">
        <v>1193</v>
      </c>
      <c r="D85" s="222" t="s">
        <v>140</v>
      </c>
      <c r="E85" s="255">
        <v>34</v>
      </c>
      <c r="F85" s="255">
        <f t="shared" si="3"/>
        <v>34</v>
      </c>
      <c r="G85" s="264">
        <f t="shared" si="4"/>
        <v>0</v>
      </c>
      <c r="H85" s="42"/>
      <c r="I85" s="42"/>
      <c r="J85" s="42"/>
    </row>
    <row r="86" spans="1:10" ht="15">
      <c r="A86" s="42"/>
      <c r="B86" s="307" t="s">
        <v>695</v>
      </c>
      <c r="C86" s="285" t="s">
        <v>1193</v>
      </c>
      <c r="D86" s="222" t="s">
        <v>140</v>
      </c>
      <c r="E86" s="255">
        <v>55</v>
      </c>
      <c r="F86" s="255">
        <f t="shared" si="3"/>
        <v>55</v>
      </c>
      <c r="G86" s="264">
        <f t="shared" si="4"/>
        <v>0</v>
      </c>
      <c r="H86" s="42"/>
      <c r="I86" s="42"/>
      <c r="J86" s="42"/>
    </row>
    <row r="87" spans="1:10" ht="15">
      <c r="A87" s="42"/>
      <c r="B87" s="307" t="s">
        <v>696</v>
      </c>
      <c r="C87" s="285" t="s">
        <v>1193</v>
      </c>
      <c r="D87" s="222" t="s">
        <v>140</v>
      </c>
      <c r="E87" s="255">
        <v>67</v>
      </c>
      <c r="F87" s="255">
        <f t="shared" si="3"/>
        <v>67</v>
      </c>
      <c r="G87" s="264">
        <f t="shared" si="4"/>
        <v>0</v>
      </c>
      <c r="H87" s="42"/>
      <c r="I87" s="42"/>
      <c r="J87" s="42"/>
    </row>
    <row r="88" spans="1:10" ht="15">
      <c r="A88" s="42"/>
      <c r="B88" s="307" t="s">
        <v>667</v>
      </c>
      <c r="C88" s="285" t="s">
        <v>533</v>
      </c>
      <c r="D88" s="222" t="s">
        <v>140</v>
      </c>
      <c r="E88" s="255">
        <v>18</v>
      </c>
      <c r="F88" s="255">
        <f t="shared" si="3"/>
        <v>18</v>
      </c>
      <c r="G88" s="264">
        <f t="shared" si="4"/>
        <v>0</v>
      </c>
      <c r="H88" s="42"/>
      <c r="I88" s="42"/>
      <c r="J88" s="42"/>
    </row>
    <row r="89" spans="1:10" ht="15">
      <c r="A89" s="42"/>
      <c r="B89" s="307" t="s">
        <v>666</v>
      </c>
      <c r="C89" s="285" t="s">
        <v>533</v>
      </c>
      <c r="D89" s="222" t="s">
        <v>140</v>
      </c>
      <c r="E89" s="255">
        <v>9</v>
      </c>
      <c r="F89" s="255">
        <f t="shared" si="3"/>
        <v>9</v>
      </c>
      <c r="G89" s="264">
        <f t="shared" si="4"/>
        <v>0</v>
      </c>
      <c r="H89" s="42"/>
      <c r="I89" s="42"/>
      <c r="J89" s="42"/>
    </row>
    <row r="90" spans="1:10" ht="15">
      <c r="A90" s="42"/>
      <c r="B90" s="307" t="s">
        <v>396</v>
      </c>
      <c r="C90" s="285" t="s">
        <v>1195</v>
      </c>
      <c r="D90" s="222" t="s">
        <v>395</v>
      </c>
      <c r="E90" s="255">
        <v>537</v>
      </c>
      <c r="F90" s="255">
        <f t="shared" si="3"/>
        <v>537</v>
      </c>
      <c r="G90" s="264">
        <f t="shared" si="4"/>
        <v>0</v>
      </c>
      <c r="H90" s="42"/>
      <c r="I90" s="42"/>
      <c r="J90" s="42"/>
    </row>
    <row r="91" spans="1:10" ht="15">
      <c r="A91" s="42"/>
      <c r="B91" s="307" t="s">
        <v>397</v>
      </c>
      <c r="C91" s="285" t="s">
        <v>1195</v>
      </c>
      <c r="D91" s="222" t="s">
        <v>395</v>
      </c>
      <c r="E91" s="255">
        <v>544</v>
      </c>
      <c r="F91" s="255">
        <f t="shared" si="3"/>
        <v>544</v>
      </c>
      <c r="G91" s="264">
        <f t="shared" si="4"/>
        <v>0</v>
      </c>
      <c r="H91" s="42"/>
      <c r="I91" s="42"/>
      <c r="J91" s="42"/>
    </row>
    <row r="92" spans="1:10" ht="15">
      <c r="A92" s="42"/>
      <c r="B92" s="307" t="s">
        <v>398</v>
      </c>
      <c r="C92" s="285" t="s">
        <v>1195</v>
      </c>
      <c r="D92" s="222" t="s">
        <v>395</v>
      </c>
      <c r="E92" s="255">
        <v>558</v>
      </c>
      <c r="F92" s="255">
        <f t="shared" si="3"/>
        <v>558</v>
      </c>
      <c r="G92" s="264">
        <f t="shared" si="4"/>
        <v>0</v>
      </c>
      <c r="H92" s="42"/>
      <c r="I92" s="42"/>
      <c r="J92" s="42"/>
    </row>
    <row r="93" spans="1:10" ht="15">
      <c r="A93" s="42"/>
      <c r="B93" s="307" t="s">
        <v>399</v>
      </c>
      <c r="C93" s="285" t="s">
        <v>1195</v>
      </c>
      <c r="D93" s="222" t="s">
        <v>395</v>
      </c>
      <c r="E93" s="255">
        <v>619</v>
      </c>
      <c r="F93" s="255">
        <f t="shared" si="3"/>
        <v>619</v>
      </c>
      <c r="G93" s="264">
        <f t="shared" si="4"/>
        <v>0</v>
      </c>
      <c r="H93" s="42"/>
      <c r="I93" s="42"/>
      <c r="J93" s="42"/>
    </row>
    <row r="94" spans="1:10" ht="15">
      <c r="A94" s="42"/>
      <c r="B94" s="307" t="s">
        <v>400</v>
      </c>
      <c r="C94" s="285" t="s">
        <v>1195</v>
      </c>
      <c r="D94" s="222" t="s">
        <v>395</v>
      </c>
      <c r="E94" s="255">
        <v>626</v>
      </c>
      <c r="F94" s="255">
        <f t="shared" si="3"/>
        <v>626</v>
      </c>
      <c r="G94" s="264">
        <f t="shared" si="4"/>
        <v>0</v>
      </c>
      <c r="H94" s="42"/>
      <c r="I94" s="42"/>
      <c r="J94" s="42"/>
    </row>
    <row r="95" spans="1:10" ht="15">
      <c r="A95" s="42"/>
      <c r="B95" s="307" t="s">
        <v>855</v>
      </c>
      <c r="C95" s="285" t="s">
        <v>1195</v>
      </c>
      <c r="D95" s="222" t="s">
        <v>395</v>
      </c>
      <c r="E95" s="255">
        <v>573</v>
      </c>
      <c r="F95" s="255">
        <f t="shared" si="3"/>
        <v>573</v>
      </c>
      <c r="G95" s="264">
        <f t="shared" si="4"/>
        <v>0</v>
      </c>
      <c r="H95" s="42"/>
      <c r="I95" s="42"/>
      <c r="J95" s="42"/>
    </row>
    <row r="96" spans="1:10" ht="15">
      <c r="A96" s="42"/>
      <c r="B96" s="307" t="s">
        <v>856</v>
      </c>
      <c r="C96" s="285" t="s">
        <v>1195</v>
      </c>
      <c r="D96" s="222" t="s">
        <v>395</v>
      </c>
      <c r="E96" s="255">
        <v>596</v>
      </c>
      <c r="F96" s="255">
        <f t="shared" si="3"/>
        <v>596</v>
      </c>
      <c r="G96" s="264">
        <f t="shared" si="4"/>
        <v>0</v>
      </c>
      <c r="H96" s="42"/>
      <c r="I96" s="42"/>
      <c r="J96" s="42"/>
    </row>
    <row r="97" spans="1:10" ht="15">
      <c r="A97" s="42"/>
      <c r="B97" s="307" t="s">
        <v>857</v>
      </c>
      <c r="C97" s="285" t="s">
        <v>1195</v>
      </c>
      <c r="D97" s="222" t="s">
        <v>395</v>
      </c>
      <c r="E97" s="255">
        <v>619</v>
      </c>
      <c r="F97" s="255">
        <f t="shared" si="3"/>
        <v>619</v>
      </c>
      <c r="G97" s="264">
        <f t="shared" si="4"/>
        <v>0</v>
      </c>
      <c r="H97" s="42"/>
      <c r="I97" s="42"/>
      <c r="J97" s="42"/>
    </row>
    <row r="98" spans="1:10" ht="15">
      <c r="A98" s="42"/>
      <c r="B98" s="307" t="s">
        <v>858</v>
      </c>
      <c r="C98" s="285" t="s">
        <v>1195</v>
      </c>
      <c r="D98" s="222" t="s">
        <v>395</v>
      </c>
      <c r="E98" s="255">
        <v>661</v>
      </c>
      <c r="F98" s="255">
        <f t="shared" si="3"/>
        <v>661</v>
      </c>
      <c r="G98" s="264">
        <f t="shared" si="4"/>
        <v>0</v>
      </c>
      <c r="H98" s="42"/>
      <c r="I98" s="42"/>
      <c r="J98" s="42"/>
    </row>
    <row r="99" spans="1:10" ht="15">
      <c r="A99" s="42"/>
      <c r="B99" s="307" t="s">
        <v>859</v>
      </c>
      <c r="C99" s="285" t="s">
        <v>1195</v>
      </c>
      <c r="D99" s="222" t="s">
        <v>395</v>
      </c>
      <c r="E99" s="255">
        <v>687</v>
      </c>
      <c r="F99" s="255">
        <f t="shared" si="3"/>
        <v>687</v>
      </c>
      <c r="G99" s="264">
        <f t="shared" si="4"/>
        <v>0</v>
      </c>
      <c r="H99" s="42"/>
      <c r="I99" s="42"/>
      <c r="J99" s="42"/>
    </row>
    <row r="100" spans="1:10" ht="15">
      <c r="A100" s="42"/>
      <c r="B100" s="307" t="s">
        <v>443</v>
      </c>
      <c r="C100" s="285" t="s">
        <v>1195</v>
      </c>
      <c r="D100" s="222" t="s">
        <v>395</v>
      </c>
      <c r="E100" s="255">
        <v>358</v>
      </c>
      <c r="F100" s="255">
        <f t="shared" si="3"/>
        <v>358</v>
      </c>
      <c r="G100" s="264">
        <f t="shared" si="4"/>
        <v>0</v>
      </c>
      <c r="H100" s="42"/>
      <c r="I100" s="42"/>
      <c r="J100" s="42"/>
    </row>
    <row r="101" spans="1:10" ht="15">
      <c r="A101" s="42"/>
      <c r="B101" s="307" t="s">
        <v>444</v>
      </c>
      <c r="C101" s="285" t="s">
        <v>1195</v>
      </c>
      <c r="D101" s="222" t="s">
        <v>395</v>
      </c>
      <c r="E101" s="255">
        <v>362</v>
      </c>
      <c r="F101" s="255">
        <f t="shared" si="3"/>
        <v>362</v>
      </c>
      <c r="G101" s="264">
        <f t="shared" si="4"/>
        <v>0</v>
      </c>
      <c r="H101" s="42"/>
      <c r="I101" s="42"/>
      <c r="J101" s="42"/>
    </row>
    <row r="102" spans="1:10" ht="15">
      <c r="A102" s="42"/>
      <c r="B102" s="307" t="s">
        <v>445</v>
      </c>
      <c r="C102" s="285" t="s">
        <v>1195</v>
      </c>
      <c r="D102" s="222" t="s">
        <v>395</v>
      </c>
      <c r="E102" s="255">
        <v>401</v>
      </c>
      <c r="F102" s="255">
        <f t="shared" si="3"/>
        <v>401</v>
      </c>
      <c r="G102" s="264">
        <f t="shared" si="4"/>
        <v>0</v>
      </c>
      <c r="H102" s="42"/>
      <c r="I102" s="42"/>
      <c r="J102" s="42"/>
    </row>
    <row r="103" spans="1:10" ht="15">
      <c r="A103" s="42"/>
      <c r="B103" s="307" t="s">
        <v>446</v>
      </c>
      <c r="C103" s="285" t="s">
        <v>1195</v>
      </c>
      <c r="D103" s="222" t="s">
        <v>395</v>
      </c>
      <c r="E103" s="255">
        <v>444</v>
      </c>
      <c r="F103" s="255">
        <f t="shared" si="3"/>
        <v>444</v>
      </c>
      <c r="G103" s="264">
        <f t="shared" si="4"/>
        <v>0</v>
      </c>
      <c r="H103" s="42"/>
      <c r="I103" s="42"/>
      <c r="J103" s="42"/>
    </row>
    <row r="104" spans="1:10" ht="15">
      <c r="A104" s="42"/>
      <c r="B104" s="307" t="s">
        <v>447</v>
      </c>
      <c r="C104" s="285" t="s">
        <v>1195</v>
      </c>
      <c r="D104" s="222" t="s">
        <v>395</v>
      </c>
      <c r="E104" s="255">
        <v>504</v>
      </c>
      <c r="F104" s="255">
        <f t="shared" si="3"/>
        <v>504</v>
      </c>
      <c r="G104" s="264">
        <f t="shared" si="4"/>
        <v>0</v>
      </c>
      <c r="H104" s="42"/>
      <c r="I104" s="42"/>
      <c r="J104" s="42"/>
    </row>
    <row r="105" spans="1:10" ht="15">
      <c r="A105" s="42"/>
      <c r="B105" s="307" t="s">
        <v>448</v>
      </c>
      <c r="C105" s="285" t="s">
        <v>1195</v>
      </c>
      <c r="D105" s="222" t="s">
        <v>395</v>
      </c>
      <c r="E105" s="255">
        <v>516</v>
      </c>
      <c r="F105" s="255">
        <f t="shared" si="3"/>
        <v>516</v>
      </c>
      <c r="G105" s="264">
        <f t="shared" si="4"/>
        <v>0</v>
      </c>
      <c r="H105" s="42"/>
      <c r="I105" s="42"/>
      <c r="J105" s="42"/>
    </row>
    <row r="106" spans="1:10" ht="15">
      <c r="A106" s="42"/>
      <c r="B106" s="307" t="s">
        <v>449</v>
      </c>
      <c r="C106" s="285" t="s">
        <v>1195</v>
      </c>
      <c r="D106" s="222" t="s">
        <v>395</v>
      </c>
      <c r="E106" s="255">
        <v>577</v>
      </c>
      <c r="F106" s="255">
        <f t="shared" si="3"/>
        <v>577</v>
      </c>
      <c r="G106" s="264">
        <f t="shared" si="4"/>
        <v>0</v>
      </c>
      <c r="H106" s="42"/>
      <c r="I106" s="42"/>
      <c r="J106" s="42"/>
    </row>
    <row r="107" spans="1:10" ht="15">
      <c r="A107" s="42"/>
      <c r="B107" s="307" t="s">
        <v>450</v>
      </c>
      <c r="C107" s="285" t="s">
        <v>1195</v>
      </c>
      <c r="D107" s="222" t="s">
        <v>395</v>
      </c>
      <c r="E107" s="255">
        <v>581</v>
      </c>
      <c r="F107" s="255">
        <f t="shared" si="3"/>
        <v>581</v>
      </c>
      <c r="G107" s="264">
        <f t="shared" si="4"/>
        <v>0</v>
      </c>
      <c r="H107" s="42"/>
      <c r="I107" s="42"/>
      <c r="J107" s="42"/>
    </row>
    <row r="108" spans="1:10" ht="15">
      <c r="A108" s="42"/>
      <c r="B108" s="307" t="s">
        <v>451</v>
      </c>
      <c r="C108" s="285" t="s">
        <v>1195</v>
      </c>
      <c r="D108" s="222" t="s">
        <v>395</v>
      </c>
      <c r="E108" s="255">
        <v>592</v>
      </c>
      <c r="F108" s="255">
        <f t="shared" si="3"/>
        <v>592</v>
      </c>
      <c r="G108" s="264">
        <f t="shared" si="4"/>
        <v>0</v>
      </c>
      <c r="H108" s="42"/>
      <c r="I108" s="42"/>
      <c r="J108" s="42"/>
    </row>
    <row r="109" spans="1:10" ht="15">
      <c r="A109" s="42"/>
      <c r="B109" s="307" t="s">
        <v>453</v>
      </c>
      <c r="C109" s="285" t="s">
        <v>1195</v>
      </c>
      <c r="D109" s="222" t="s">
        <v>395</v>
      </c>
      <c r="E109" s="255">
        <v>292</v>
      </c>
      <c r="F109" s="255">
        <f t="shared" si="3"/>
        <v>292</v>
      </c>
      <c r="G109" s="264">
        <f t="shared" si="4"/>
        <v>0</v>
      </c>
      <c r="H109" s="42"/>
      <c r="I109" s="42"/>
      <c r="J109" s="42"/>
    </row>
    <row r="110" spans="1:10" ht="15">
      <c r="A110" s="42"/>
      <c r="B110" s="307" t="s">
        <v>454</v>
      </c>
      <c r="C110" s="285" t="s">
        <v>1195</v>
      </c>
      <c r="D110" s="222" t="s">
        <v>395</v>
      </c>
      <c r="E110" s="255">
        <v>299</v>
      </c>
      <c r="F110" s="255">
        <f t="shared" si="3"/>
        <v>299</v>
      </c>
      <c r="G110" s="264">
        <f t="shared" si="4"/>
        <v>0</v>
      </c>
      <c r="H110" s="42"/>
      <c r="I110" s="42"/>
      <c r="J110" s="42"/>
    </row>
    <row r="111" spans="1:10" ht="15">
      <c r="A111" s="42"/>
      <c r="B111" s="307" t="s">
        <v>455</v>
      </c>
      <c r="C111" s="285" t="s">
        <v>1195</v>
      </c>
      <c r="D111" s="222" t="s">
        <v>395</v>
      </c>
      <c r="E111" s="255">
        <v>328</v>
      </c>
      <c r="F111" s="255">
        <f t="shared" si="3"/>
        <v>328</v>
      </c>
      <c r="G111" s="264">
        <f t="shared" si="4"/>
        <v>0</v>
      </c>
      <c r="H111" s="42"/>
      <c r="I111" s="42"/>
      <c r="J111" s="42"/>
    </row>
    <row r="112" spans="1:10" ht="15">
      <c r="A112" s="42"/>
      <c r="B112" s="307" t="s">
        <v>456</v>
      </c>
      <c r="C112" s="285" t="s">
        <v>1195</v>
      </c>
      <c r="D112" s="222" t="s">
        <v>395</v>
      </c>
      <c r="E112" s="255">
        <v>357</v>
      </c>
      <c r="F112" s="255">
        <f t="shared" si="3"/>
        <v>357</v>
      </c>
      <c r="G112" s="264">
        <f t="shared" si="4"/>
        <v>0</v>
      </c>
      <c r="H112" s="42"/>
      <c r="I112" s="42"/>
      <c r="J112" s="42"/>
    </row>
    <row r="113" spans="1:10" ht="15">
      <c r="A113" s="42"/>
      <c r="B113" s="307" t="s">
        <v>457</v>
      </c>
      <c r="C113" s="285" t="s">
        <v>1195</v>
      </c>
      <c r="D113" s="222" t="s">
        <v>395</v>
      </c>
      <c r="E113" s="255">
        <v>419</v>
      </c>
      <c r="F113" s="255">
        <f t="shared" si="3"/>
        <v>419</v>
      </c>
      <c r="G113" s="264">
        <f t="shared" si="4"/>
        <v>0</v>
      </c>
      <c r="H113" s="42"/>
      <c r="I113" s="42"/>
      <c r="J113" s="42"/>
    </row>
    <row r="114" spans="1:10" ht="15">
      <c r="A114" s="42"/>
      <c r="B114" s="307" t="s">
        <v>458</v>
      </c>
      <c r="C114" s="285" t="s">
        <v>1195</v>
      </c>
      <c r="D114" s="222" t="s">
        <v>395</v>
      </c>
      <c r="E114" s="255">
        <v>437</v>
      </c>
      <c r="F114" s="255">
        <f t="shared" si="3"/>
        <v>437</v>
      </c>
      <c r="G114" s="264">
        <f t="shared" si="4"/>
        <v>0</v>
      </c>
      <c r="H114" s="42"/>
      <c r="I114" s="42"/>
      <c r="J114" s="42"/>
    </row>
    <row r="115" spans="1:10" ht="15">
      <c r="A115" s="42"/>
      <c r="B115" s="307" t="s">
        <v>459</v>
      </c>
      <c r="C115" s="285" t="s">
        <v>1195</v>
      </c>
      <c r="D115" s="222" t="s">
        <v>395</v>
      </c>
      <c r="E115" s="255">
        <v>459</v>
      </c>
      <c r="F115" s="255">
        <f t="shared" si="3"/>
        <v>459</v>
      </c>
      <c r="G115" s="264">
        <f t="shared" si="4"/>
        <v>0</v>
      </c>
      <c r="H115" s="42"/>
      <c r="I115" s="42"/>
      <c r="J115" s="42"/>
    </row>
    <row r="116" spans="1:10" ht="15">
      <c r="A116" s="42"/>
      <c r="B116" s="307" t="s">
        <v>460</v>
      </c>
      <c r="C116" s="285" t="s">
        <v>1195</v>
      </c>
      <c r="D116" s="222" t="s">
        <v>395</v>
      </c>
      <c r="E116" s="255">
        <v>495</v>
      </c>
      <c r="F116" s="255">
        <f t="shared" si="3"/>
        <v>495</v>
      </c>
      <c r="G116" s="264">
        <f t="shared" si="4"/>
        <v>0</v>
      </c>
      <c r="H116" s="42"/>
      <c r="I116" s="42"/>
      <c r="J116" s="42"/>
    </row>
    <row r="117" spans="1:10" ht="15">
      <c r="A117" s="42"/>
      <c r="B117" s="307" t="s">
        <v>461</v>
      </c>
      <c r="C117" s="285" t="s">
        <v>1195</v>
      </c>
      <c r="D117" s="222" t="s">
        <v>395</v>
      </c>
      <c r="E117" s="255">
        <v>514</v>
      </c>
      <c r="F117" s="255">
        <f t="shared" si="3"/>
        <v>514</v>
      </c>
      <c r="G117" s="264">
        <f t="shared" si="4"/>
        <v>0</v>
      </c>
      <c r="H117" s="42"/>
      <c r="I117" s="42"/>
      <c r="J117" s="42"/>
    </row>
    <row r="118" spans="1:10" ht="15">
      <c r="A118" s="42"/>
      <c r="B118" s="307" t="s">
        <v>433</v>
      </c>
      <c r="C118" s="285" t="s">
        <v>1195</v>
      </c>
      <c r="D118" s="222" t="s">
        <v>395</v>
      </c>
      <c r="E118" s="255">
        <v>571</v>
      </c>
      <c r="F118" s="255">
        <f t="shared" si="3"/>
        <v>571</v>
      </c>
      <c r="G118" s="264">
        <f t="shared" si="4"/>
        <v>0</v>
      </c>
      <c r="H118" s="42"/>
      <c r="I118" s="42"/>
      <c r="J118" s="42"/>
    </row>
    <row r="119" spans="1:10" ht="15">
      <c r="A119" s="42"/>
      <c r="B119" s="307" t="s">
        <v>434</v>
      </c>
      <c r="C119" s="285" t="s">
        <v>1195</v>
      </c>
      <c r="D119" s="222" t="s">
        <v>395</v>
      </c>
      <c r="E119" s="255">
        <v>612</v>
      </c>
      <c r="F119" s="255">
        <f t="shared" si="3"/>
        <v>612</v>
      </c>
      <c r="G119" s="264">
        <f t="shared" si="4"/>
        <v>0</v>
      </c>
      <c r="H119" s="42"/>
      <c r="I119" s="42"/>
      <c r="J119" s="42"/>
    </row>
    <row r="120" spans="1:10" ht="15">
      <c r="A120" s="42"/>
      <c r="B120" s="307" t="s">
        <v>426</v>
      </c>
      <c r="C120" s="285" t="s">
        <v>1195</v>
      </c>
      <c r="D120" s="222" t="s">
        <v>395</v>
      </c>
      <c r="E120" s="255">
        <v>248</v>
      </c>
      <c r="F120" s="255">
        <f t="shared" si="3"/>
        <v>248</v>
      </c>
      <c r="G120" s="264">
        <f t="shared" si="4"/>
        <v>0</v>
      </c>
      <c r="H120" s="42"/>
      <c r="I120" s="42"/>
      <c r="J120" s="42"/>
    </row>
    <row r="121" spans="1:10" ht="15">
      <c r="A121" s="42"/>
      <c r="B121" s="307" t="s">
        <v>427</v>
      </c>
      <c r="C121" s="285" t="s">
        <v>1195</v>
      </c>
      <c r="D121" s="222" t="s">
        <v>395</v>
      </c>
      <c r="E121" s="255">
        <v>276</v>
      </c>
      <c r="F121" s="255">
        <f t="shared" si="3"/>
        <v>276</v>
      </c>
      <c r="G121" s="264">
        <f t="shared" si="4"/>
        <v>0</v>
      </c>
      <c r="H121" s="42"/>
      <c r="I121" s="42"/>
      <c r="J121" s="42"/>
    </row>
    <row r="122" spans="1:10" ht="15">
      <c r="A122" s="42"/>
      <c r="B122" s="307" t="s">
        <v>428</v>
      </c>
      <c r="C122" s="285" t="s">
        <v>1195</v>
      </c>
      <c r="D122" s="222" t="s">
        <v>395</v>
      </c>
      <c r="E122" s="255">
        <v>294</v>
      </c>
      <c r="F122" s="255">
        <f t="shared" si="3"/>
        <v>294</v>
      </c>
      <c r="G122" s="264">
        <f t="shared" si="4"/>
        <v>0</v>
      </c>
      <c r="H122" s="42"/>
      <c r="I122" s="42"/>
      <c r="J122" s="42"/>
    </row>
    <row r="123" spans="1:10" ht="15">
      <c r="A123" s="42"/>
      <c r="B123" s="307" t="s">
        <v>429</v>
      </c>
      <c r="C123" s="285" t="s">
        <v>1195</v>
      </c>
      <c r="D123" s="222" t="s">
        <v>395</v>
      </c>
      <c r="E123" s="255">
        <v>301</v>
      </c>
      <c r="F123" s="255">
        <f t="shared" si="3"/>
        <v>301</v>
      </c>
      <c r="G123" s="264">
        <f t="shared" si="4"/>
        <v>0</v>
      </c>
      <c r="H123" s="42"/>
      <c r="I123" s="42"/>
      <c r="J123" s="42"/>
    </row>
    <row r="124" spans="1:10" ht="15">
      <c r="A124" s="42"/>
      <c r="B124" s="307" t="s">
        <v>430</v>
      </c>
      <c r="C124" s="285" t="s">
        <v>1195</v>
      </c>
      <c r="D124" s="222" t="s">
        <v>395</v>
      </c>
      <c r="E124" s="255">
        <v>337</v>
      </c>
      <c r="F124" s="255">
        <f t="shared" si="3"/>
        <v>337</v>
      </c>
      <c r="G124" s="264">
        <f t="shared" si="4"/>
        <v>0</v>
      </c>
      <c r="H124" s="42"/>
      <c r="I124" s="42"/>
      <c r="J124" s="42"/>
    </row>
    <row r="125" spans="1:10" ht="15">
      <c r="A125" s="42"/>
      <c r="B125" s="307" t="s">
        <v>431</v>
      </c>
      <c r="C125" s="285" t="s">
        <v>1195</v>
      </c>
      <c r="D125" s="222" t="s">
        <v>395</v>
      </c>
      <c r="E125" s="255">
        <v>492</v>
      </c>
      <c r="F125" s="255">
        <f t="shared" si="3"/>
        <v>492</v>
      </c>
      <c r="G125" s="264">
        <f t="shared" si="4"/>
        <v>0</v>
      </c>
      <c r="H125" s="42"/>
      <c r="I125" s="42"/>
      <c r="J125" s="42"/>
    </row>
    <row r="126" spans="1:10" ht="15">
      <c r="A126" s="42"/>
      <c r="B126" s="307" t="s">
        <v>432</v>
      </c>
      <c r="C126" s="285" t="s">
        <v>1195</v>
      </c>
      <c r="D126" s="222" t="s">
        <v>395</v>
      </c>
      <c r="E126" s="255">
        <v>511</v>
      </c>
      <c r="F126" s="255">
        <f t="shared" si="3"/>
        <v>511</v>
      </c>
      <c r="G126" s="264">
        <f t="shared" si="4"/>
        <v>0</v>
      </c>
      <c r="H126" s="42"/>
      <c r="I126" s="42"/>
      <c r="J126" s="42"/>
    </row>
    <row r="127" spans="1:10" ht="15">
      <c r="A127" s="42"/>
      <c r="B127" s="307" t="s">
        <v>955</v>
      </c>
      <c r="C127" s="285" t="s">
        <v>533</v>
      </c>
      <c r="D127" s="222" t="s">
        <v>1199</v>
      </c>
      <c r="E127" s="255">
        <v>20</v>
      </c>
      <c r="F127" s="255">
        <f t="shared" si="3"/>
        <v>20</v>
      </c>
      <c r="G127" s="264">
        <f t="shared" si="4"/>
        <v>0</v>
      </c>
      <c r="H127" s="42"/>
      <c r="I127" s="42"/>
      <c r="J127" s="42"/>
    </row>
    <row r="128" spans="1:10" ht="15">
      <c r="A128" s="42"/>
      <c r="B128" s="307" t="s">
        <v>956</v>
      </c>
      <c r="C128" s="285" t="s">
        <v>533</v>
      </c>
      <c r="D128" s="222" t="s">
        <v>1199</v>
      </c>
      <c r="E128" s="255">
        <v>7</v>
      </c>
      <c r="F128" s="255">
        <f t="shared" si="3"/>
        <v>7</v>
      </c>
      <c r="G128" s="264">
        <f t="shared" si="4"/>
        <v>0</v>
      </c>
      <c r="H128" s="42"/>
      <c r="I128" s="42"/>
      <c r="J128" s="42"/>
    </row>
    <row r="129" spans="1:10" ht="15">
      <c r="A129" s="42"/>
      <c r="B129" s="307" t="s">
        <v>957</v>
      </c>
      <c r="C129" s="285" t="s">
        <v>533</v>
      </c>
      <c r="D129" s="222" t="s">
        <v>1199</v>
      </c>
      <c r="E129" s="255">
        <v>25</v>
      </c>
      <c r="F129" s="255">
        <f t="shared" si="3"/>
        <v>25</v>
      </c>
      <c r="G129" s="264">
        <f t="shared" si="4"/>
        <v>0</v>
      </c>
      <c r="H129" s="42"/>
      <c r="I129" s="42"/>
      <c r="J129" s="42"/>
    </row>
    <row r="130" spans="1:10" ht="15">
      <c r="A130" s="42"/>
      <c r="B130" s="307" t="s">
        <v>958</v>
      </c>
      <c r="C130" s="285" t="s">
        <v>533</v>
      </c>
      <c r="D130" s="222" t="s">
        <v>1199</v>
      </c>
      <c r="E130" s="255">
        <v>22</v>
      </c>
      <c r="F130" s="255">
        <f t="shared" si="3"/>
        <v>22</v>
      </c>
      <c r="G130" s="264">
        <f t="shared" si="4"/>
        <v>0</v>
      </c>
      <c r="H130" s="42"/>
      <c r="I130" s="42"/>
      <c r="J130" s="42"/>
    </row>
    <row r="131" spans="1:10" ht="15">
      <c r="A131" s="42"/>
      <c r="B131" s="307" t="s">
        <v>684</v>
      </c>
      <c r="C131" s="285" t="s">
        <v>533</v>
      </c>
      <c r="D131" s="222" t="s">
        <v>140</v>
      </c>
      <c r="E131" s="255">
        <v>55</v>
      </c>
      <c r="F131" s="255">
        <f t="shared" si="3"/>
        <v>55</v>
      </c>
      <c r="G131" s="264">
        <f t="shared" si="4"/>
        <v>0</v>
      </c>
      <c r="H131" s="42"/>
      <c r="I131" s="42"/>
      <c r="J131" s="42"/>
    </row>
    <row r="132" spans="1:10" ht="15">
      <c r="A132" s="42"/>
      <c r="B132" s="307" t="s">
        <v>685</v>
      </c>
      <c r="C132" s="285" t="s">
        <v>533</v>
      </c>
      <c r="D132" s="222" t="s">
        <v>140</v>
      </c>
      <c r="E132" s="255">
        <v>56</v>
      </c>
      <c r="F132" s="255">
        <f t="shared" si="3"/>
        <v>56</v>
      </c>
      <c r="G132" s="264">
        <f t="shared" si="4"/>
        <v>0</v>
      </c>
      <c r="H132" s="42"/>
      <c r="I132" s="42"/>
      <c r="J132" s="42"/>
    </row>
    <row r="133" spans="1:10" ht="15">
      <c r="A133" s="42"/>
      <c r="B133" s="307" t="s">
        <v>680</v>
      </c>
      <c r="C133" s="285" t="s">
        <v>533</v>
      </c>
      <c r="D133" s="222" t="s">
        <v>140</v>
      </c>
      <c r="E133" s="255">
        <v>55</v>
      </c>
      <c r="F133" s="255">
        <f t="shared" si="3"/>
        <v>55</v>
      </c>
      <c r="G133" s="264">
        <f t="shared" si="4"/>
        <v>0</v>
      </c>
      <c r="H133" s="42"/>
      <c r="I133" s="42"/>
      <c r="J133" s="42"/>
    </row>
    <row r="134" spans="1:10" ht="15">
      <c r="A134" s="42"/>
      <c r="B134" s="307" t="s">
        <v>681</v>
      </c>
      <c r="C134" s="285" t="s">
        <v>533</v>
      </c>
      <c r="D134" s="222" t="s">
        <v>140</v>
      </c>
      <c r="E134" s="255">
        <v>55</v>
      </c>
      <c r="F134" s="255">
        <f t="shared" si="3"/>
        <v>55</v>
      </c>
      <c r="G134" s="264">
        <f t="shared" si="4"/>
        <v>0</v>
      </c>
      <c r="H134" s="42"/>
      <c r="I134" s="42"/>
      <c r="J134" s="42"/>
    </row>
    <row r="135" spans="1:10" ht="15">
      <c r="A135" s="42"/>
      <c r="B135" s="307" t="s">
        <v>683</v>
      </c>
      <c r="C135" s="285" t="s">
        <v>533</v>
      </c>
      <c r="D135" s="222" t="s">
        <v>140</v>
      </c>
      <c r="E135" s="255">
        <v>55</v>
      </c>
      <c r="F135" s="255">
        <f t="shared" si="3"/>
        <v>55</v>
      </c>
      <c r="G135" s="264">
        <f t="shared" si="4"/>
        <v>0</v>
      </c>
      <c r="H135" s="42"/>
      <c r="I135" s="42"/>
      <c r="J135" s="42"/>
    </row>
    <row r="136" spans="1:10" ht="15">
      <c r="A136" s="42"/>
      <c r="B136" s="307" t="s">
        <v>682</v>
      </c>
      <c r="C136" s="285" t="s">
        <v>533</v>
      </c>
      <c r="D136" s="222" t="s">
        <v>140</v>
      </c>
      <c r="E136" s="255">
        <v>55</v>
      </c>
      <c r="F136" s="255">
        <f t="shared" si="3"/>
        <v>55</v>
      </c>
      <c r="G136" s="264">
        <f t="shared" si="4"/>
        <v>0</v>
      </c>
      <c r="H136" s="42"/>
      <c r="I136" s="42"/>
      <c r="J136" s="42"/>
    </row>
    <row r="137" spans="1:10" ht="15">
      <c r="A137" s="42"/>
      <c r="B137" s="307" t="s">
        <v>679</v>
      </c>
      <c r="C137" s="285" t="s">
        <v>533</v>
      </c>
      <c r="D137" s="222" t="s">
        <v>140</v>
      </c>
      <c r="E137" s="255">
        <v>56</v>
      </c>
      <c r="F137" s="255">
        <f t="shared" si="3"/>
        <v>56</v>
      </c>
      <c r="G137" s="264">
        <f t="shared" si="4"/>
        <v>0</v>
      </c>
      <c r="H137" s="42"/>
      <c r="I137" s="42"/>
      <c r="J137" s="42"/>
    </row>
    <row r="138" spans="1:10" ht="15">
      <c r="A138" s="42"/>
      <c r="B138" s="307" t="s">
        <v>678</v>
      </c>
      <c r="C138" s="285" t="s">
        <v>533</v>
      </c>
      <c r="D138" s="222" t="s">
        <v>140</v>
      </c>
      <c r="E138" s="255">
        <v>55</v>
      </c>
      <c r="F138" s="255">
        <f t="shared" si="3"/>
        <v>55</v>
      </c>
      <c r="G138" s="264">
        <f t="shared" si="4"/>
        <v>0</v>
      </c>
      <c r="H138" s="42"/>
      <c r="I138" s="42"/>
      <c r="J138" s="42"/>
    </row>
    <row r="139" spans="1:10" ht="15">
      <c r="A139" s="42"/>
      <c r="B139" s="307" t="s">
        <v>437</v>
      </c>
      <c r="C139" s="285" t="s">
        <v>1195</v>
      </c>
      <c r="D139" s="222" t="s">
        <v>395</v>
      </c>
      <c r="E139" s="255">
        <v>810</v>
      </c>
      <c r="F139" s="255">
        <f t="shared" si="3"/>
        <v>810</v>
      </c>
      <c r="G139" s="264">
        <f t="shared" si="4"/>
        <v>0</v>
      </c>
      <c r="H139" s="42"/>
      <c r="I139" s="42"/>
      <c r="J139" s="42"/>
    </row>
    <row r="140" spans="1:10" ht="15">
      <c r="A140" s="42"/>
      <c r="B140" s="307" t="s">
        <v>438</v>
      </c>
      <c r="C140" s="285" t="s">
        <v>1195</v>
      </c>
      <c r="D140" s="222" t="s">
        <v>395</v>
      </c>
      <c r="E140" s="255">
        <v>863</v>
      </c>
      <c r="F140" s="255">
        <f t="shared" ref="F140:F203" si="5">ROUND(E140*(1-VLOOKUP(D140,$B$2:$C$8,2,0)),2)</f>
        <v>863</v>
      </c>
      <c r="G140" s="264">
        <f t="shared" si="4"/>
        <v>0</v>
      </c>
      <c r="H140" s="42"/>
      <c r="I140" s="42"/>
      <c r="J140" s="42"/>
    </row>
    <row r="141" spans="1:10" ht="15">
      <c r="A141" s="42"/>
      <c r="B141" s="307" t="s">
        <v>439</v>
      </c>
      <c r="C141" s="285" t="s">
        <v>1195</v>
      </c>
      <c r="D141" s="222" t="s">
        <v>395</v>
      </c>
      <c r="E141" s="255">
        <v>1006</v>
      </c>
      <c r="F141" s="255">
        <f t="shared" si="5"/>
        <v>1006</v>
      </c>
      <c r="G141" s="264">
        <f t="shared" ref="G141:G204" si="6">ROUND(F141*$G$2,0)</f>
        <v>0</v>
      </c>
      <c r="H141" s="42"/>
      <c r="I141" s="42"/>
      <c r="J141" s="42"/>
    </row>
    <row r="142" spans="1:10" ht="15">
      <c r="A142" s="42"/>
      <c r="B142" s="307" t="s">
        <v>440</v>
      </c>
      <c r="C142" s="285" t="s">
        <v>1195</v>
      </c>
      <c r="D142" s="222" t="s">
        <v>395</v>
      </c>
      <c r="E142" s="255">
        <v>1072</v>
      </c>
      <c r="F142" s="255">
        <f t="shared" si="5"/>
        <v>1072</v>
      </c>
      <c r="G142" s="264">
        <f t="shared" si="6"/>
        <v>0</v>
      </c>
      <c r="H142" s="42"/>
      <c r="I142" s="42"/>
      <c r="J142" s="42"/>
    </row>
    <row r="143" spans="1:10" ht="15">
      <c r="A143" s="42"/>
      <c r="B143" s="307" t="s">
        <v>441</v>
      </c>
      <c r="C143" s="285" t="s">
        <v>1195</v>
      </c>
      <c r="D143" s="222" t="s">
        <v>395</v>
      </c>
      <c r="E143" s="255">
        <v>1134</v>
      </c>
      <c r="F143" s="255">
        <f t="shared" si="5"/>
        <v>1134</v>
      </c>
      <c r="G143" s="264">
        <f t="shared" si="6"/>
        <v>0</v>
      </c>
      <c r="H143" s="42"/>
      <c r="I143" s="42"/>
      <c r="J143" s="42"/>
    </row>
    <row r="144" spans="1:10" ht="15">
      <c r="A144" s="42"/>
      <c r="B144" s="307" t="s">
        <v>435</v>
      </c>
      <c r="C144" s="285" t="s">
        <v>1195</v>
      </c>
      <c r="D144" s="222" t="s">
        <v>395</v>
      </c>
      <c r="E144" s="255">
        <v>702</v>
      </c>
      <c r="F144" s="255">
        <f t="shared" si="5"/>
        <v>702</v>
      </c>
      <c r="G144" s="264">
        <f t="shared" si="6"/>
        <v>0</v>
      </c>
      <c r="H144" s="42"/>
      <c r="I144" s="42"/>
      <c r="J144" s="42"/>
    </row>
    <row r="145" spans="1:10" ht="15">
      <c r="A145" s="42"/>
      <c r="B145" s="307" t="s">
        <v>436</v>
      </c>
      <c r="C145" s="285" t="s">
        <v>1195</v>
      </c>
      <c r="D145" s="222" t="s">
        <v>395</v>
      </c>
      <c r="E145" s="255">
        <v>771</v>
      </c>
      <c r="F145" s="255">
        <f t="shared" si="5"/>
        <v>771</v>
      </c>
      <c r="G145" s="264">
        <f t="shared" si="6"/>
        <v>0</v>
      </c>
      <c r="H145" s="42"/>
      <c r="I145" s="42"/>
      <c r="J145" s="42"/>
    </row>
    <row r="146" spans="1:10" ht="15">
      <c r="A146" s="42"/>
      <c r="B146" s="307" t="s">
        <v>860</v>
      </c>
      <c r="C146" s="285" t="s">
        <v>533</v>
      </c>
      <c r="D146" s="222" t="s">
        <v>140</v>
      </c>
      <c r="E146" s="255">
        <v>89</v>
      </c>
      <c r="F146" s="255">
        <f t="shared" si="5"/>
        <v>89</v>
      </c>
      <c r="G146" s="264">
        <f t="shared" si="6"/>
        <v>0</v>
      </c>
      <c r="H146" s="42"/>
      <c r="I146" s="42"/>
      <c r="J146" s="42"/>
    </row>
    <row r="147" spans="1:10" ht="15">
      <c r="A147" s="42"/>
      <c r="B147" s="307" t="s">
        <v>674</v>
      </c>
      <c r="C147" s="285" t="s">
        <v>533</v>
      </c>
      <c r="D147" s="222" t="s">
        <v>140</v>
      </c>
      <c r="E147" s="255">
        <v>151</v>
      </c>
      <c r="F147" s="255">
        <f t="shared" si="5"/>
        <v>151</v>
      </c>
      <c r="G147" s="264">
        <f t="shared" si="6"/>
        <v>0</v>
      </c>
      <c r="H147" s="42"/>
      <c r="I147" s="42"/>
      <c r="J147" s="42"/>
    </row>
    <row r="148" spans="1:10" ht="15">
      <c r="A148" s="42"/>
      <c r="B148" s="307" t="s">
        <v>689</v>
      </c>
      <c r="C148" s="285" t="s">
        <v>533</v>
      </c>
      <c r="D148" s="222" t="s">
        <v>140</v>
      </c>
      <c r="E148" s="255">
        <v>78</v>
      </c>
      <c r="F148" s="255">
        <f t="shared" si="5"/>
        <v>78</v>
      </c>
      <c r="G148" s="264">
        <f t="shared" si="6"/>
        <v>0</v>
      </c>
      <c r="H148" s="42"/>
      <c r="I148" s="42"/>
      <c r="J148" s="42"/>
    </row>
    <row r="149" spans="1:10" ht="15">
      <c r="A149" s="42"/>
      <c r="B149" s="307" t="s">
        <v>670</v>
      </c>
      <c r="C149" s="285" t="s">
        <v>533</v>
      </c>
      <c r="D149" s="222" t="s">
        <v>140</v>
      </c>
      <c r="E149" s="255">
        <v>135</v>
      </c>
      <c r="F149" s="255">
        <f t="shared" si="5"/>
        <v>135</v>
      </c>
      <c r="G149" s="264">
        <f t="shared" si="6"/>
        <v>0</v>
      </c>
      <c r="H149" s="42"/>
      <c r="I149" s="42"/>
      <c r="J149" s="42"/>
    </row>
    <row r="150" spans="1:10" ht="15">
      <c r="A150" s="42"/>
      <c r="B150" s="307" t="s">
        <v>671</v>
      </c>
      <c r="C150" s="285" t="s">
        <v>533</v>
      </c>
      <c r="D150" s="222" t="s">
        <v>140</v>
      </c>
      <c r="E150" s="255">
        <v>135</v>
      </c>
      <c r="F150" s="255">
        <f t="shared" si="5"/>
        <v>135</v>
      </c>
      <c r="G150" s="264">
        <f t="shared" si="6"/>
        <v>0</v>
      </c>
      <c r="H150" s="42"/>
      <c r="I150" s="42"/>
      <c r="J150" s="42"/>
    </row>
    <row r="151" spans="1:10" ht="15">
      <c r="A151" s="42"/>
      <c r="B151" s="307" t="s">
        <v>673</v>
      </c>
      <c r="C151" s="285" t="s">
        <v>533</v>
      </c>
      <c r="D151" s="222" t="s">
        <v>140</v>
      </c>
      <c r="E151" s="255">
        <v>135</v>
      </c>
      <c r="F151" s="255">
        <f t="shared" si="5"/>
        <v>135</v>
      </c>
      <c r="G151" s="264">
        <f t="shared" si="6"/>
        <v>0</v>
      </c>
      <c r="H151" s="42"/>
      <c r="I151" s="42"/>
      <c r="J151" s="42"/>
    </row>
    <row r="152" spans="1:10" ht="15">
      <c r="A152" s="42"/>
      <c r="B152" s="307" t="s">
        <v>672</v>
      </c>
      <c r="C152" s="285" t="s">
        <v>533</v>
      </c>
      <c r="D152" s="222" t="s">
        <v>140</v>
      </c>
      <c r="E152" s="255">
        <v>135</v>
      </c>
      <c r="F152" s="255">
        <f t="shared" si="5"/>
        <v>135</v>
      </c>
      <c r="G152" s="264">
        <f t="shared" si="6"/>
        <v>0</v>
      </c>
      <c r="H152" s="42"/>
      <c r="I152" s="42"/>
      <c r="J152" s="42"/>
    </row>
    <row r="153" spans="1:10" ht="15">
      <c r="A153" s="42"/>
      <c r="B153" s="307" t="s">
        <v>669</v>
      </c>
      <c r="C153" s="285" t="s">
        <v>533</v>
      </c>
      <c r="D153" s="222" t="s">
        <v>140</v>
      </c>
      <c r="E153" s="255">
        <v>135</v>
      </c>
      <c r="F153" s="255">
        <f t="shared" si="5"/>
        <v>135</v>
      </c>
      <c r="G153" s="264">
        <f t="shared" si="6"/>
        <v>0</v>
      </c>
      <c r="H153" s="42"/>
      <c r="I153" s="42"/>
      <c r="J153" s="42"/>
    </row>
    <row r="154" spans="1:10" ht="15">
      <c r="A154" s="42"/>
      <c r="B154" s="307" t="s">
        <v>668</v>
      </c>
      <c r="C154" s="285" t="s">
        <v>533</v>
      </c>
      <c r="D154" s="222" t="s">
        <v>140</v>
      </c>
      <c r="E154" s="255">
        <v>135</v>
      </c>
      <c r="F154" s="255">
        <f t="shared" si="5"/>
        <v>135</v>
      </c>
      <c r="G154" s="264">
        <f t="shared" si="6"/>
        <v>0</v>
      </c>
      <c r="H154" s="42"/>
      <c r="I154" s="42"/>
      <c r="J154" s="42"/>
    </row>
    <row r="155" spans="1:10" ht="15">
      <c r="A155" s="42"/>
      <c r="B155" s="307" t="s">
        <v>418</v>
      </c>
      <c r="C155" s="285" t="s">
        <v>1195</v>
      </c>
      <c r="D155" s="222" t="s">
        <v>395</v>
      </c>
      <c r="E155" s="255">
        <v>643</v>
      </c>
      <c r="F155" s="255">
        <f t="shared" si="5"/>
        <v>643</v>
      </c>
      <c r="G155" s="264">
        <f t="shared" si="6"/>
        <v>0</v>
      </c>
      <c r="H155" s="42"/>
      <c r="I155" s="42"/>
      <c r="J155" s="42"/>
    </row>
    <row r="156" spans="1:10" ht="15">
      <c r="A156" s="42"/>
      <c r="B156" s="307" t="s">
        <v>419</v>
      </c>
      <c r="C156" s="285" t="s">
        <v>1195</v>
      </c>
      <c r="D156" s="222" t="s">
        <v>395</v>
      </c>
      <c r="E156" s="255">
        <v>667</v>
      </c>
      <c r="F156" s="255">
        <f t="shared" si="5"/>
        <v>667</v>
      </c>
      <c r="G156" s="264">
        <f t="shared" si="6"/>
        <v>0</v>
      </c>
      <c r="H156" s="42"/>
      <c r="I156" s="42"/>
      <c r="J156" s="42"/>
    </row>
    <row r="157" spans="1:10" ht="15">
      <c r="A157" s="42"/>
      <c r="B157" s="307" t="s">
        <v>413</v>
      </c>
      <c r="C157" s="285" t="s">
        <v>1195</v>
      </c>
      <c r="D157" s="222" t="s">
        <v>395</v>
      </c>
      <c r="E157" s="255">
        <v>452</v>
      </c>
      <c r="F157" s="255">
        <f t="shared" si="5"/>
        <v>452</v>
      </c>
      <c r="G157" s="264">
        <f t="shared" si="6"/>
        <v>0</v>
      </c>
      <c r="H157" s="42"/>
      <c r="I157" s="42"/>
      <c r="J157" s="42"/>
    </row>
    <row r="158" spans="1:10" ht="15">
      <c r="A158" s="42"/>
      <c r="B158" s="307" t="s">
        <v>415</v>
      </c>
      <c r="C158" s="285" t="s">
        <v>1195</v>
      </c>
      <c r="D158" s="222" t="s">
        <v>395</v>
      </c>
      <c r="E158" s="255">
        <v>473</v>
      </c>
      <c r="F158" s="255">
        <f t="shared" si="5"/>
        <v>473</v>
      </c>
      <c r="G158" s="264">
        <f t="shared" si="6"/>
        <v>0</v>
      </c>
      <c r="H158" s="42"/>
      <c r="I158" s="42"/>
      <c r="J158" s="42"/>
    </row>
    <row r="159" spans="1:10" ht="15">
      <c r="A159" s="42"/>
      <c r="B159" s="307" t="s">
        <v>416</v>
      </c>
      <c r="C159" s="285" t="s">
        <v>1195</v>
      </c>
      <c r="D159" s="222" t="s">
        <v>395</v>
      </c>
      <c r="E159" s="255">
        <v>591</v>
      </c>
      <c r="F159" s="255">
        <f t="shared" si="5"/>
        <v>591</v>
      </c>
      <c r="G159" s="264">
        <f t="shared" si="6"/>
        <v>0</v>
      </c>
      <c r="H159" s="42"/>
      <c r="I159" s="42"/>
      <c r="J159" s="42"/>
    </row>
    <row r="160" spans="1:10" ht="15">
      <c r="A160" s="42"/>
      <c r="B160" s="307" t="s">
        <v>417</v>
      </c>
      <c r="C160" s="285" t="s">
        <v>1195</v>
      </c>
      <c r="D160" s="222" t="s">
        <v>395</v>
      </c>
      <c r="E160" s="255">
        <v>616</v>
      </c>
      <c r="F160" s="255">
        <f t="shared" si="5"/>
        <v>616</v>
      </c>
      <c r="G160" s="264">
        <f t="shared" si="6"/>
        <v>0</v>
      </c>
      <c r="H160" s="42"/>
      <c r="I160" s="42"/>
      <c r="J160" s="42"/>
    </row>
    <row r="161" spans="1:10" ht="15">
      <c r="A161" s="42"/>
      <c r="B161" s="307" t="s">
        <v>402</v>
      </c>
      <c r="C161" s="285" t="s">
        <v>1195</v>
      </c>
      <c r="D161" s="222" t="s">
        <v>395</v>
      </c>
      <c r="E161" s="255">
        <v>397</v>
      </c>
      <c r="F161" s="255">
        <f t="shared" si="5"/>
        <v>397</v>
      </c>
      <c r="G161" s="264">
        <f t="shared" si="6"/>
        <v>0</v>
      </c>
      <c r="H161" s="42"/>
      <c r="I161" s="42"/>
      <c r="J161" s="42"/>
    </row>
    <row r="162" spans="1:10" ht="15">
      <c r="A162" s="42"/>
      <c r="B162" s="307" t="s">
        <v>405</v>
      </c>
      <c r="C162" s="285" t="s">
        <v>1195</v>
      </c>
      <c r="D162" s="222" t="s">
        <v>395</v>
      </c>
      <c r="E162" s="255">
        <v>422</v>
      </c>
      <c r="F162" s="255">
        <f t="shared" si="5"/>
        <v>422</v>
      </c>
      <c r="G162" s="264">
        <f t="shared" si="6"/>
        <v>0</v>
      </c>
      <c r="H162" s="42"/>
      <c r="I162" s="42"/>
      <c r="J162" s="42"/>
    </row>
    <row r="163" spans="1:10" ht="15">
      <c r="A163" s="42"/>
      <c r="B163" s="307" t="s">
        <v>406</v>
      </c>
      <c r="C163" s="285" t="s">
        <v>1195</v>
      </c>
      <c r="D163" s="222" t="s">
        <v>395</v>
      </c>
      <c r="E163" s="255">
        <v>440</v>
      </c>
      <c r="F163" s="255">
        <f t="shared" si="5"/>
        <v>440</v>
      </c>
      <c r="G163" s="264">
        <f t="shared" si="6"/>
        <v>0</v>
      </c>
      <c r="H163" s="42"/>
      <c r="I163" s="42"/>
      <c r="J163" s="42"/>
    </row>
    <row r="164" spans="1:10" ht="15">
      <c r="A164" s="42"/>
      <c r="B164" s="307" t="s">
        <v>407</v>
      </c>
      <c r="C164" s="285" t="s">
        <v>1195</v>
      </c>
      <c r="D164" s="222" t="s">
        <v>395</v>
      </c>
      <c r="E164" s="255">
        <v>462</v>
      </c>
      <c r="F164" s="255">
        <f t="shared" si="5"/>
        <v>462</v>
      </c>
      <c r="G164" s="264">
        <f t="shared" si="6"/>
        <v>0</v>
      </c>
      <c r="H164" s="42"/>
      <c r="I164" s="42"/>
      <c r="J164" s="42"/>
    </row>
    <row r="165" spans="1:10" ht="15">
      <c r="A165" s="42"/>
      <c r="B165" s="307" t="s">
        <v>959</v>
      </c>
      <c r="C165" s="285" t="s">
        <v>1195</v>
      </c>
      <c r="D165" s="222" t="s">
        <v>395</v>
      </c>
      <c r="E165" s="255">
        <v>397</v>
      </c>
      <c r="F165" s="255">
        <f t="shared" si="5"/>
        <v>397</v>
      </c>
      <c r="G165" s="264">
        <f t="shared" si="6"/>
        <v>0</v>
      </c>
      <c r="H165" s="42"/>
      <c r="I165" s="42"/>
      <c r="J165" s="42"/>
    </row>
    <row r="166" spans="1:10" ht="15">
      <c r="A166" s="42"/>
      <c r="B166" s="307" t="s">
        <v>960</v>
      </c>
      <c r="C166" s="285" t="s">
        <v>1195</v>
      </c>
      <c r="D166" s="222" t="s">
        <v>395</v>
      </c>
      <c r="E166" s="255">
        <v>422</v>
      </c>
      <c r="F166" s="255">
        <f t="shared" si="5"/>
        <v>422</v>
      </c>
      <c r="G166" s="264">
        <f t="shared" si="6"/>
        <v>0</v>
      </c>
      <c r="H166" s="42"/>
      <c r="I166" s="42"/>
      <c r="J166" s="42"/>
    </row>
    <row r="167" spans="1:10" ht="15">
      <c r="A167" s="42"/>
      <c r="B167" s="307" t="s">
        <v>961</v>
      </c>
      <c r="C167" s="285" t="s">
        <v>1195</v>
      </c>
      <c r="D167" s="222" t="s">
        <v>395</v>
      </c>
      <c r="E167" s="255">
        <v>440</v>
      </c>
      <c r="F167" s="255">
        <f t="shared" si="5"/>
        <v>440</v>
      </c>
      <c r="G167" s="264">
        <f t="shared" si="6"/>
        <v>0</v>
      </c>
      <c r="H167" s="42"/>
      <c r="I167" s="42"/>
      <c r="J167" s="42"/>
    </row>
    <row r="168" spans="1:10" ht="15">
      <c r="A168" s="42"/>
      <c r="B168" s="307" t="s">
        <v>962</v>
      </c>
      <c r="C168" s="285" t="s">
        <v>1195</v>
      </c>
      <c r="D168" s="222" t="s">
        <v>395</v>
      </c>
      <c r="E168" s="255">
        <v>462</v>
      </c>
      <c r="F168" s="255">
        <f t="shared" si="5"/>
        <v>462</v>
      </c>
      <c r="G168" s="264">
        <f t="shared" si="6"/>
        <v>0</v>
      </c>
      <c r="H168" s="42"/>
      <c r="I168" s="42"/>
      <c r="J168" s="42"/>
    </row>
    <row r="169" spans="1:10" ht="15">
      <c r="A169" s="42"/>
      <c r="B169" s="307" t="s">
        <v>334</v>
      </c>
      <c r="C169" s="285" t="s">
        <v>1194</v>
      </c>
      <c r="D169" s="222" t="s">
        <v>784</v>
      </c>
      <c r="E169" s="255">
        <v>524</v>
      </c>
      <c r="F169" s="255">
        <f t="shared" si="5"/>
        <v>524</v>
      </c>
      <c r="G169" s="264">
        <f t="shared" si="6"/>
        <v>0</v>
      </c>
      <c r="H169" s="42"/>
      <c r="I169" s="42"/>
      <c r="J169" s="42"/>
    </row>
    <row r="170" spans="1:10" ht="15">
      <c r="A170" s="42"/>
      <c r="B170" s="307" t="s">
        <v>336</v>
      </c>
      <c r="C170" s="285" t="s">
        <v>1194</v>
      </c>
      <c r="D170" s="222" t="s">
        <v>784</v>
      </c>
      <c r="E170" s="255">
        <v>543</v>
      </c>
      <c r="F170" s="255">
        <f t="shared" si="5"/>
        <v>543</v>
      </c>
      <c r="G170" s="264">
        <f t="shared" si="6"/>
        <v>0</v>
      </c>
      <c r="H170" s="42"/>
      <c r="I170" s="42"/>
      <c r="J170" s="42"/>
    </row>
    <row r="171" spans="1:10" ht="15">
      <c r="A171" s="42"/>
      <c r="B171" s="307" t="s">
        <v>337</v>
      </c>
      <c r="C171" s="285" t="s">
        <v>1194</v>
      </c>
      <c r="D171" s="222" t="s">
        <v>784</v>
      </c>
      <c r="E171" s="255">
        <v>582</v>
      </c>
      <c r="F171" s="255">
        <f t="shared" si="5"/>
        <v>582</v>
      </c>
      <c r="G171" s="264">
        <f t="shared" si="6"/>
        <v>0</v>
      </c>
      <c r="H171" s="42"/>
      <c r="I171" s="42"/>
      <c r="J171" s="42"/>
    </row>
    <row r="172" spans="1:10" ht="15">
      <c r="A172" s="42"/>
      <c r="B172" s="307" t="s">
        <v>338</v>
      </c>
      <c r="C172" s="285" t="s">
        <v>1194</v>
      </c>
      <c r="D172" s="222" t="s">
        <v>784</v>
      </c>
      <c r="E172" s="255">
        <v>669</v>
      </c>
      <c r="F172" s="255">
        <f t="shared" si="5"/>
        <v>669</v>
      </c>
      <c r="G172" s="264">
        <f t="shared" si="6"/>
        <v>0</v>
      </c>
      <c r="H172" s="42"/>
      <c r="I172" s="42"/>
      <c r="J172" s="42"/>
    </row>
    <row r="173" spans="1:10" ht="15">
      <c r="A173" s="42"/>
      <c r="B173" s="307" t="s">
        <v>339</v>
      </c>
      <c r="C173" s="285" t="s">
        <v>1194</v>
      </c>
      <c r="D173" s="222" t="s">
        <v>784</v>
      </c>
      <c r="E173" s="255">
        <v>680</v>
      </c>
      <c r="F173" s="255">
        <f t="shared" si="5"/>
        <v>680</v>
      </c>
      <c r="G173" s="264">
        <f t="shared" si="6"/>
        <v>0</v>
      </c>
      <c r="H173" s="42"/>
      <c r="I173" s="42"/>
      <c r="J173" s="42"/>
    </row>
    <row r="174" spans="1:10" ht="15">
      <c r="A174" s="42"/>
      <c r="B174" s="307" t="s">
        <v>340</v>
      </c>
      <c r="C174" s="285" t="s">
        <v>1194</v>
      </c>
      <c r="D174" s="222" t="s">
        <v>784</v>
      </c>
      <c r="E174" s="255">
        <v>700</v>
      </c>
      <c r="F174" s="255">
        <f t="shared" si="5"/>
        <v>700</v>
      </c>
      <c r="G174" s="264">
        <f t="shared" si="6"/>
        <v>0</v>
      </c>
      <c r="H174" s="42"/>
      <c r="I174" s="42"/>
      <c r="J174" s="42"/>
    </row>
    <row r="175" spans="1:10" ht="15">
      <c r="A175" s="42"/>
      <c r="B175" s="307" t="s">
        <v>508</v>
      </c>
      <c r="C175" s="285" t="s">
        <v>1196</v>
      </c>
      <c r="D175" s="222" t="s">
        <v>138</v>
      </c>
      <c r="E175" s="255">
        <v>17725</v>
      </c>
      <c r="F175" s="255">
        <f t="shared" si="5"/>
        <v>17725</v>
      </c>
      <c r="G175" s="264">
        <f t="shared" si="6"/>
        <v>0</v>
      </c>
      <c r="H175" s="42"/>
      <c r="I175" s="42"/>
      <c r="J175" s="42"/>
    </row>
    <row r="176" spans="1:10" ht="15">
      <c r="A176" s="42"/>
      <c r="B176" s="307" t="s">
        <v>498</v>
      </c>
      <c r="C176" s="285" t="s">
        <v>1196</v>
      </c>
      <c r="D176" s="222" t="s">
        <v>138</v>
      </c>
      <c r="E176" s="255">
        <v>2031</v>
      </c>
      <c r="F176" s="255">
        <f t="shared" si="5"/>
        <v>2031</v>
      </c>
      <c r="G176" s="264">
        <f t="shared" si="6"/>
        <v>0</v>
      </c>
      <c r="H176" s="42"/>
      <c r="I176" s="42"/>
      <c r="J176" s="42"/>
    </row>
    <row r="177" spans="1:10" ht="15">
      <c r="A177" s="42"/>
      <c r="B177" s="307" t="s">
        <v>499</v>
      </c>
      <c r="C177" s="285" t="s">
        <v>1196</v>
      </c>
      <c r="D177" s="222" t="s">
        <v>138</v>
      </c>
      <c r="E177" s="255">
        <v>2142</v>
      </c>
      <c r="F177" s="255">
        <f t="shared" si="5"/>
        <v>2142</v>
      </c>
      <c r="G177" s="264">
        <f t="shared" si="6"/>
        <v>0</v>
      </c>
      <c r="H177" s="42"/>
      <c r="I177" s="42"/>
      <c r="J177" s="42"/>
    </row>
    <row r="178" spans="1:10" ht="15">
      <c r="A178" s="42"/>
      <c r="B178" s="307" t="s">
        <v>500</v>
      </c>
      <c r="C178" s="285" t="s">
        <v>1196</v>
      </c>
      <c r="D178" s="222" t="s">
        <v>138</v>
      </c>
      <c r="E178" s="255">
        <v>2536</v>
      </c>
      <c r="F178" s="255">
        <f t="shared" si="5"/>
        <v>2536</v>
      </c>
      <c r="G178" s="264">
        <f t="shared" si="6"/>
        <v>0</v>
      </c>
      <c r="H178" s="42"/>
      <c r="I178" s="42"/>
      <c r="J178" s="42"/>
    </row>
    <row r="179" spans="1:10" ht="15">
      <c r="A179" s="42"/>
      <c r="B179" s="307" t="s">
        <v>501</v>
      </c>
      <c r="C179" s="285" t="s">
        <v>1196</v>
      </c>
      <c r="D179" s="222" t="s">
        <v>138</v>
      </c>
      <c r="E179" s="255">
        <v>4841</v>
      </c>
      <c r="F179" s="255">
        <f t="shared" si="5"/>
        <v>4841</v>
      </c>
      <c r="G179" s="264">
        <f t="shared" si="6"/>
        <v>0</v>
      </c>
      <c r="H179" s="42"/>
      <c r="I179" s="42"/>
      <c r="J179" s="42"/>
    </row>
    <row r="180" spans="1:10" ht="15">
      <c r="A180" s="42"/>
      <c r="B180" s="307" t="s">
        <v>502</v>
      </c>
      <c r="C180" s="285" t="s">
        <v>1196</v>
      </c>
      <c r="D180" s="222" t="s">
        <v>138</v>
      </c>
      <c r="E180" s="255">
        <v>4947</v>
      </c>
      <c r="F180" s="255">
        <f t="shared" si="5"/>
        <v>4947</v>
      </c>
      <c r="G180" s="264">
        <f t="shared" si="6"/>
        <v>0</v>
      </c>
      <c r="H180" s="42"/>
      <c r="I180" s="42"/>
      <c r="J180" s="42"/>
    </row>
    <row r="181" spans="1:10" ht="15">
      <c r="A181" s="42"/>
      <c r="B181" s="307" t="s">
        <v>503</v>
      </c>
      <c r="C181" s="285" t="s">
        <v>1196</v>
      </c>
      <c r="D181" s="222" t="s">
        <v>138</v>
      </c>
      <c r="E181" s="255">
        <v>5895</v>
      </c>
      <c r="F181" s="255">
        <f t="shared" si="5"/>
        <v>5895</v>
      </c>
      <c r="G181" s="264">
        <f t="shared" si="6"/>
        <v>0</v>
      </c>
      <c r="H181" s="42"/>
      <c r="I181" s="42"/>
      <c r="J181" s="42"/>
    </row>
    <row r="182" spans="1:10" ht="15">
      <c r="A182" s="42"/>
      <c r="B182" s="307" t="s">
        <v>495</v>
      </c>
      <c r="C182" s="285" t="s">
        <v>1196</v>
      </c>
      <c r="D182" s="222" t="s">
        <v>138</v>
      </c>
      <c r="E182" s="255">
        <v>750</v>
      </c>
      <c r="F182" s="255">
        <f t="shared" si="5"/>
        <v>750</v>
      </c>
      <c r="G182" s="264">
        <f t="shared" si="6"/>
        <v>0</v>
      </c>
      <c r="H182" s="42"/>
      <c r="I182" s="42"/>
      <c r="J182" s="42"/>
    </row>
    <row r="183" spans="1:10" ht="15">
      <c r="A183" s="42"/>
      <c r="B183" s="307" t="s">
        <v>504</v>
      </c>
      <c r="C183" s="285" t="s">
        <v>1196</v>
      </c>
      <c r="D183" s="222" t="s">
        <v>138</v>
      </c>
      <c r="E183" s="255">
        <v>8015</v>
      </c>
      <c r="F183" s="255">
        <f t="shared" si="5"/>
        <v>8015</v>
      </c>
      <c r="G183" s="264">
        <f t="shared" si="6"/>
        <v>0</v>
      </c>
      <c r="H183" s="42"/>
      <c r="I183" s="42"/>
      <c r="J183" s="42"/>
    </row>
    <row r="184" spans="1:10" ht="15">
      <c r="A184" s="42"/>
      <c r="B184" s="307" t="s">
        <v>505</v>
      </c>
      <c r="C184" s="285" t="s">
        <v>1196</v>
      </c>
      <c r="D184" s="222" t="s">
        <v>138</v>
      </c>
      <c r="E184" s="255">
        <v>9900</v>
      </c>
      <c r="F184" s="255">
        <f t="shared" si="5"/>
        <v>9900</v>
      </c>
      <c r="G184" s="264">
        <f t="shared" si="6"/>
        <v>0</v>
      </c>
      <c r="H184" s="42"/>
      <c r="I184" s="42"/>
      <c r="J184" s="42"/>
    </row>
    <row r="185" spans="1:10" ht="15">
      <c r="A185" s="42"/>
      <c r="B185" s="307" t="s">
        <v>496</v>
      </c>
      <c r="C185" s="285" t="s">
        <v>1196</v>
      </c>
      <c r="D185" s="222" t="s">
        <v>138</v>
      </c>
      <c r="E185" s="255">
        <v>897</v>
      </c>
      <c r="F185" s="255">
        <f t="shared" si="5"/>
        <v>897</v>
      </c>
      <c r="G185" s="264">
        <f t="shared" si="6"/>
        <v>0</v>
      </c>
      <c r="H185" s="42"/>
      <c r="I185" s="42"/>
      <c r="J185" s="42"/>
    </row>
    <row r="186" spans="1:10" ht="15">
      <c r="A186" s="42"/>
      <c r="B186" s="307" t="s">
        <v>506</v>
      </c>
      <c r="C186" s="285" t="s">
        <v>1196</v>
      </c>
      <c r="D186" s="222" t="s">
        <v>138</v>
      </c>
      <c r="E186" s="255">
        <v>10947</v>
      </c>
      <c r="F186" s="255">
        <f t="shared" si="5"/>
        <v>10947</v>
      </c>
      <c r="G186" s="264">
        <f t="shared" si="6"/>
        <v>0</v>
      </c>
      <c r="H186" s="42"/>
      <c r="I186" s="42"/>
      <c r="J186" s="42"/>
    </row>
    <row r="187" spans="1:10" ht="15">
      <c r="A187" s="42"/>
      <c r="B187" s="307" t="s">
        <v>507</v>
      </c>
      <c r="C187" s="285" t="s">
        <v>1196</v>
      </c>
      <c r="D187" s="222" t="s">
        <v>138</v>
      </c>
      <c r="E187" s="255">
        <v>11663</v>
      </c>
      <c r="F187" s="255">
        <f t="shared" si="5"/>
        <v>11663</v>
      </c>
      <c r="G187" s="264">
        <f t="shared" si="6"/>
        <v>0</v>
      </c>
      <c r="H187" s="42"/>
      <c r="I187" s="42"/>
      <c r="J187" s="42"/>
    </row>
    <row r="188" spans="1:10" ht="15">
      <c r="A188" s="42"/>
      <c r="B188" s="307" t="s">
        <v>497</v>
      </c>
      <c r="C188" s="285" t="s">
        <v>1196</v>
      </c>
      <c r="D188" s="222" t="s">
        <v>138</v>
      </c>
      <c r="E188" s="255">
        <v>1056</v>
      </c>
      <c r="F188" s="255">
        <f t="shared" si="5"/>
        <v>1056</v>
      </c>
      <c r="G188" s="264">
        <f t="shared" si="6"/>
        <v>0</v>
      </c>
      <c r="H188" s="42"/>
      <c r="I188" s="42"/>
      <c r="J188" s="42"/>
    </row>
    <row r="189" spans="1:10" ht="15">
      <c r="A189" s="42"/>
      <c r="B189" s="307" t="s">
        <v>861</v>
      </c>
      <c r="C189" s="285" t="s">
        <v>1193</v>
      </c>
      <c r="D189" s="222" t="s">
        <v>140</v>
      </c>
      <c r="E189" s="255">
        <v>11</v>
      </c>
      <c r="F189" s="255">
        <f t="shared" si="5"/>
        <v>11</v>
      </c>
      <c r="G189" s="264">
        <f t="shared" si="6"/>
        <v>0</v>
      </c>
      <c r="H189" s="42"/>
      <c r="I189" s="42"/>
      <c r="J189" s="42"/>
    </row>
    <row r="190" spans="1:10" ht="15">
      <c r="A190" s="42"/>
      <c r="B190" s="307" t="s">
        <v>862</v>
      </c>
      <c r="C190" s="285" t="s">
        <v>1193</v>
      </c>
      <c r="D190" s="222" t="s">
        <v>140</v>
      </c>
      <c r="E190" s="255">
        <v>20</v>
      </c>
      <c r="F190" s="255">
        <f t="shared" si="5"/>
        <v>20</v>
      </c>
      <c r="G190" s="264">
        <f t="shared" si="6"/>
        <v>0</v>
      </c>
      <c r="H190" s="42"/>
      <c r="I190" s="42"/>
      <c r="J190" s="42"/>
    </row>
    <row r="191" spans="1:10" ht="15">
      <c r="A191" s="42"/>
      <c r="B191" s="307" t="s">
        <v>963</v>
      </c>
      <c r="C191" s="285" t="s">
        <v>1193</v>
      </c>
      <c r="D191" s="222" t="s">
        <v>1199</v>
      </c>
      <c r="E191" s="255">
        <v>2</v>
      </c>
      <c r="F191" s="255">
        <f t="shared" si="5"/>
        <v>2</v>
      </c>
      <c r="G191" s="264">
        <f t="shared" si="6"/>
        <v>0</v>
      </c>
      <c r="H191" s="42"/>
      <c r="I191" s="42"/>
      <c r="J191" s="42"/>
    </row>
    <row r="192" spans="1:10" ht="15">
      <c r="A192" s="42"/>
      <c r="B192" s="307" t="s">
        <v>964</v>
      </c>
      <c r="C192" s="285" t="s">
        <v>1193</v>
      </c>
      <c r="D192" s="222" t="s">
        <v>1199</v>
      </c>
      <c r="E192" s="255">
        <v>5</v>
      </c>
      <c r="F192" s="255">
        <f t="shared" si="5"/>
        <v>5</v>
      </c>
      <c r="G192" s="264">
        <f t="shared" si="6"/>
        <v>0</v>
      </c>
      <c r="H192" s="42"/>
      <c r="I192" s="42"/>
      <c r="J192" s="42"/>
    </row>
    <row r="193" spans="1:10" ht="15">
      <c r="A193" s="42"/>
      <c r="B193" s="307" t="s">
        <v>965</v>
      </c>
      <c r="C193" s="285" t="s">
        <v>1193</v>
      </c>
      <c r="D193" s="222" t="s">
        <v>1199</v>
      </c>
      <c r="E193" s="255">
        <v>5</v>
      </c>
      <c r="F193" s="255">
        <f t="shared" si="5"/>
        <v>5</v>
      </c>
      <c r="G193" s="264">
        <f t="shared" si="6"/>
        <v>0</v>
      </c>
      <c r="H193" s="42"/>
      <c r="I193" s="42"/>
      <c r="J193" s="42"/>
    </row>
    <row r="194" spans="1:10" ht="15">
      <c r="A194" s="42"/>
      <c r="B194" s="307" t="s">
        <v>966</v>
      </c>
      <c r="C194" s="285" t="s">
        <v>1193</v>
      </c>
      <c r="D194" s="222" t="s">
        <v>1199</v>
      </c>
      <c r="E194" s="255">
        <v>3</v>
      </c>
      <c r="F194" s="255">
        <f t="shared" si="5"/>
        <v>3</v>
      </c>
      <c r="G194" s="264">
        <f t="shared" si="6"/>
        <v>0</v>
      </c>
      <c r="H194" s="42"/>
      <c r="I194" s="42"/>
      <c r="J194" s="42"/>
    </row>
    <row r="195" spans="1:10" ht="15">
      <c r="A195" s="42"/>
      <c r="B195" s="307" t="s">
        <v>863</v>
      </c>
      <c r="C195" s="285" t="s">
        <v>1193</v>
      </c>
      <c r="D195" s="222" t="s">
        <v>140</v>
      </c>
      <c r="E195" s="255">
        <v>32</v>
      </c>
      <c r="F195" s="255">
        <f t="shared" si="5"/>
        <v>32</v>
      </c>
      <c r="G195" s="264">
        <f t="shared" si="6"/>
        <v>0</v>
      </c>
      <c r="H195" s="42"/>
      <c r="I195" s="42"/>
      <c r="J195" s="42"/>
    </row>
    <row r="196" spans="1:10" ht="15">
      <c r="A196" s="42"/>
      <c r="B196" s="307" t="s">
        <v>864</v>
      </c>
      <c r="C196" s="285" t="s">
        <v>1193</v>
      </c>
      <c r="D196" s="222" t="s">
        <v>140</v>
      </c>
      <c r="E196" s="255">
        <v>32</v>
      </c>
      <c r="F196" s="255">
        <f t="shared" si="5"/>
        <v>32</v>
      </c>
      <c r="G196" s="264">
        <f t="shared" si="6"/>
        <v>0</v>
      </c>
      <c r="H196" s="42"/>
      <c r="I196" s="42"/>
      <c r="J196" s="42"/>
    </row>
    <row r="197" spans="1:10" ht="15">
      <c r="A197" s="42"/>
      <c r="B197" s="307" t="s">
        <v>967</v>
      </c>
      <c r="C197" s="285" t="s">
        <v>1193</v>
      </c>
      <c r="D197" s="222" t="s">
        <v>1199</v>
      </c>
      <c r="E197" s="255">
        <v>5</v>
      </c>
      <c r="F197" s="255">
        <f t="shared" si="5"/>
        <v>5</v>
      </c>
      <c r="G197" s="264">
        <f t="shared" si="6"/>
        <v>0</v>
      </c>
      <c r="H197" s="42"/>
      <c r="I197" s="42"/>
      <c r="J197" s="42"/>
    </row>
    <row r="198" spans="1:10" ht="15">
      <c r="A198" s="42"/>
      <c r="B198" s="307" t="s">
        <v>968</v>
      </c>
      <c r="C198" s="285" t="s">
        <v>1193</v>
      </c>
      <c r="D198" s="222" t="s">
        <v>1199</v>
      </c>
      <c r="E198" s="255">
        <v>6</v>
      </c>
      <c r="F198" s="255">
        <f t="shared" si="5"/>
        <v>6</v>
      </c>
      <c r="G198" s="264">
        <f t="shared" si="6"/>
        <v>0</v>
      </c>
      <c r="H198" s="42"/>
      <c r="I198" s="42"/>
      <c r="J198" s="42"/>
    </row>
    <row r="199" spans="1:10" ht="15">
      <c r="A199" s="42"/>
      <c r="B199" s="307" t="s">
        <v>969</v>
      </c>
      <c r="C199" s="285" t="s">
        <v>1193</v>
      </c>
      <c r="D199" s="222" t="s">
        <v>1199</v>
      </c>
      <c r="E199" s="255">
        <v>14</v>
      </c>
      <c r="F199" s="255">
        <f t="shared" si="5"/>
        <v>14</v>
      </c>
      <c r="G199" s="264">
        <f t="shared" si="6"/>
        <v>0</v>
      </c>
      <c r="H199" s="42"/>
      <c r="I199" s="42"/>
      <c r="J199" s="42"/>
    </row>
    <row r="200" spans="1:10" ht="15">
      <c r="A200" s="42"/>
      <c r="B200" s="307" t="s">
        <v>865</v>
      </c>
      <c r="C200" s="285" t="s">
        <v>1193</v>
      </c>
      <c r="D200" s="222" t="s">
        <v>140</v>
      </c>
      <c r="E200" s="255">
        <v>26</v>
      </c>
      <c r="F200" s="255">
        <f t="shared" si="5"/>
        <v>26</v>
      </c>
      <c r="G200" s="264">
        <f t="shared" si="6"/>
        <v>0</v>
      </c>
      <c r="H200" s="42"/>
      <c r="I200" s="42"/>
      <c r="J200" s="42"/>
    </row>
    <row r="201" spans="1:10" ht="15">
      <c r="A201" s="42"/>
      <c r="B201" s="307" t="s">
        <v>866</v>
      </c>
      <c r="C201" s="285" t="s">
        <v>1193</v>
      </c>
      <c r="D201" s="222" t="s">
        <v>140</v>
      </c>
      <c r="E201" s="255">
        <v>26</v>
      </c>
      <c r="F201" s="255">
        <f t="shared" si="5"/>
        <v>26</v>
      </c>
      <c r="G201" s="264">
        <f t="shared" si="6"/>
        <v>0</v>
      </c>
      <c r="H201" s="42"/>
      <c r="I201" s="42"/>
      <c r="J201" s="42"/>
    </row>
    <row r="202" spans="1:10" ht="15">
      <c r="A202" s="42"/>
      <c r="B202" s="307" t="s">
        <v>564</v>
      </c>
      <c r="C202" s="285" t="s">
        <v>1193</v>
      </c>
      <c r="D202" s="222" t="s">
        <v>140</v>
      </c>
      <c r="E202" s="255">
        <v>25</v>
      </c>
      <c r="F202" s="255">
        <f t="shared" si="5"/>
        <v>25</v>
      </c>
      <c r="G202" s="264">
        <f t="shared" si="6"/>
        <v>0</v>
      </c>
      <c r="H202" s="42"/>
      <c r="I202" s="42"/>
      <c r="J202" s="42"/>
    </row>
    <row r="203" spans="1:10" ht="15">
      <c r="A203" s="42"/>
      <c r="B203" s="307" t="s">
        <v>565</v>
      </c>
      <c r="C203" s="285" t="s">
        <v>1193</v>
      </c>
      <c r="D203" s="222" t="s">
        <v>140</v>
      </c>
      <c r="E203" s="255">
        <v>25</v>
      </c>
      <c r="F203" s="255">
        <f t="shared" si="5"/>
        <v>25</v>
      </c>
      <c r="G203" s="264">
        <f t="shared" si="6"/>
        <v>0</v>
      </c>
      <c r="H203" s="42"/>
      <c r="I203" s="42"/>
      <c r="J203" s="42"/>
    </row>
    <row r="204" spans="1:10" ht="15">
      <c r="A204" s="42"/>
      <c r="B204" s="307" t="s">
        <v>970</v>
      </c>
      <c r="C204" s="285" t="s">
        <v>1193</v>
      </c>
      <c r="D204" s="222" t="s">
        <v>1199</v>
      </c>
      <c r="E204" s="255">
        <v>15</v>
      </c>
      <c r="F204" s="255">
        <f t="shared" ref="F204:F267" si="7">ROUND(E204*(1-VLOOKUP(D204,$B$2:$C$8,2,0)),2)</f>
        <v>15</v>
      </c>
      <c r="G204" s="264">
        <f t="shared" si="6"/>
        <v>0</v>
      </c>
      <c r="H204" s="42"/>
      <c r="I204" s="42"/>
      <c r="J204" s="42"/>
    </row>
    <row r="205" spans="1:10" ht="15">
      <c r="A205" s="42"/>
      <c r="B205" s="307" t="s">
        <v>516</v>
      </c>
      <c r="C205" s="285" t="s">
        <v>1193</v>
      </c>
      <c r="D205" s="222" t="s">
        <v>140</v>
      </c>
      <c r="E205" s="255">
        <v>35</v>
      </c>
      <c r="F205" s="255">
        <f t="shared" si="7"/>
        <v>35</v>
      </c>
      <c r="G205" s="264">
        <f t="shared" ref="G205:G268" si="8">ROUND(F205*$G$2,0)</f>
        <v>0</v>
      </c>
      <c r="H205" s="42"/>
      <c r="I205" s="42"/>
      <c r="J205" s="42"/>
    </row>
    <row r="206" spans="1:10" ht="15">
      <c r="A206" s="42"/>
      <c r="B206" s="307" t="s">
        <v>466</v>
      </c>
      <c r="C206" s="285" t="s">
        <v>1193</v>
      </c>
      <c r="D206" s="222" t="s">
        <v>140</v>
      </c>
      <c r="E206" s="255">
        <v>34</v>
      </c>
      <c r="F206" s="255">
        <f t="shared" si="7"/>
        <v>34</v>
      </c>
      <c r="G206" s="264">
        <f t="shared" si="8"/>
        <v>0</v>
      </c>
      <c r="H206" s="42"/>
      <c r="I206" s="42"/>
      <c r="J206" s="42"/>
    </row>
    <row r="207" spans="1:10" ht="15">
      <c r="A207" s="42"/>
      <c r="B207" s="307" t="s">
        <v>190</v>
      </c>
      <c r="C207" s="285" t="s">
        <v>1193</v>
      </c>
      <c r="D207" s="222" t="s">
        <v>140</v>
      </c>
      <c r="E207" s="255">
        <v>35</v>
      </c>
      <c r="F207" s="255">
        <f t="shared" si="7"/>
        <v>35</v>
      </c>
      <c r="G207" s="264">
        <f t="shared" si="8"/>
        <v>0</v>
      </c>
      <c r="H207" s="42"/>
      <c r="I207" s="42"/>
      <c r="J207" s="42"/>
    </row>
    <row r="208" spans="1:10" ht="15">
      <c r="A208" s="42"/>
      <c r="B208" s="307" t="s">
        <v>465</v>
      </c>
      <c r="C208" s="285" t="s">
        <v>1193</v>
      </c>
      <c r="D208" s="222" t="s">
        <v>140</v>
      </c>
      <c r="E208" s="255">
        <v>32</v>
      </c>
      <c r="F208" s="255">
        <f t="shared" si="7"/>
        <v>32</v>
      </c>
      <c r="G208" s="264">
        <f t="shared" si="8"/>
        <v>0</v>
      </c>
      <c r="H208" s="42"/>
      <c r="I208" s="42"/>
      <c r="J208" s="42"/>
    </row>
    <row r="209" spans="1:10" ht="15">
      <c r="A209" s="42"/>
      <c r="B209" s="307" t="s">
        <v>867</v>
      </c>
      <c r="C209" s="285" t="s">
        <v>1193</v>
      </c>
      <c r="D209" s="222" t="s">
        <v>140</v>
      </c>
      <c r="E209" s="255">
        <v>10</v>
      </c>
      <c r="F209" s="255">
        <f t="shared" si="7"/>
        <v>10</v>
      </c>
      <c r="G209" s="264">
        <f t="shared" si="8"/>
        <v>0</v>
      </c>
      <c r="H209" s="42"/>
      <c r="I209" s="42"/>
      <c r="J209" s="42"/>
    </row>
    <row r="210" spans="1:10" ht="15">
      <c r="A210" s="42"/>
      <c r="B210" s="307" t="s">
        <v>335</v>
      </c>
      <c r="C210" s="285" t="s">
        <v>1193</v>
      </c>
      <c r="D210" s="222" t="s">
        <v>140</v>
      </c>
      <c r="E210" s="255">
        <v>5</v>
      </c>
      <c r="F210" s="255">
        <f t="shared" si="7"/>
        <v>5</v>
      </c>
      <c r="G210" s="264">
        <f t="shared" si="8"/>
        <v>0</v>
      </c>
      <c r="H210" s="42"/>
      <c r="I210" s="42"/>
      <c r="J210" s="42"/>
    </row>
    <row r="211" spans="1:10" ht="15">
      <c r="A211" s="42"/>
      <c r="B211" s="307" t="s">
        <v>618</v>
      </c>
      <c r="C211" s="285" t="s">
        <v>1193</v>
      </c>
      <c r="D211" s="222" t="s">
        <v>140</v>
      </c>
      <c r="E211" s="255">
        <v>96</v>
      </c>
      <c r="F211" s="255">
        <f t="shared" si="7"/>
        <v>96</v>
      </c>
      <c r="G211" s="264">
        <f t="shared" si="8"/>
        <v>0</v>
      </c>
      <c r="H211" s="42"/>
      <c r="I211" s="42"/>
      <c r="J211" s="42"/>
    </row>
    <row r="212" spans="1:10" ht="15">
      <c r="A212" s="42"/>
      <c r="B212" s="307" t="s">
        <v>971</v>
      </c>
      <c r="C212" s="285" t="s">
        <v>533</v>
      </c>
      <c r="D212" s="222" t="s">
        <v>1199</v>
      </c>
      <c r="E212" s="255">
        <v>19</v>
      </c>
      <c r="F212" s="255">
        <f t="shared" si="7"/>
        <v>19</v>
      </c>
      <c r="G212" s="264">
        <f t="shared" si="8"/>
        <v>0</v>
      </c>
      <c r="H212" s="42"/>
      <c r="I212" s="42"/>
      <c r="J212" s="42"/>
    </row>
    <row r="213" spans="1:10" ht="15">
      <c r="A213" s="42"/>
      <c r="B213" s="307" t="s">
        <v>584</v>
      </c>
      <c r="C213" s="285" t="s">
        <v>533</v>
      </c>
      <c r="D213" s="222" t="s">
        <v>140</v>
      </c>
      <c r="E213" s="255">
        <v>36</v>
      </c>
      <c r="F213" s="255">
        <f t="shared" si="7"/>
        <v>36</v>
      </c>
      <c r="G213" s="264">
        <f t="shared" si="8"/>
        <v>0</v>
      </c>
      <c r="H213" s="42"/>
      <c r="I213" s="42"/>
      <c r="J213" s="42"/>
    </row>
    <row r="214" spans="1:10" ht="15">
      <c r="A214" s="42"/>
      <c r="B214" s="307" t="s">
        <v>740</v>
      </c>
      <c r="C214" s="285" t="s">
        <v>533</v>
      </c>
      <c r="D214" s="222" t="s">
        <v>140</v>
      </c>
      <c r="E214" s="255">
        <v>36</v>
      </c>
      <c r="F214" s="255">
        <f t="shared" si="7"/>
        <v>36</v>
      </c>
      <c r="G214" s="264">
        <f t="shared" si="8"/>
        <v>0</v>
      </c>
      <c r="H214" s="42"/>
      <c r="I214" s="42"/>
      <c r="J214" s="42"/>
    </row>
    <row r="215" spans="1:10" ht="15">
      <c r="A215" s="42"/>
      <c r="B215" s="307" t="s">
        <v>596</v>
      </c>
      <c r="C215" s="285" t="s">
        <v>533</v>
      </c>
      <c r="D215" s="222" t="s">
        <v>140</v>
      </c>
      <c r="E215" s="255">
        <v>52</v>
      </c>
      <c r="F215" s="255">
        <f t="shared" si="7"/>
        <v>52</v>
      </c>
      <c r="G215" s="264">
        <f t="shared" si="8"/>
        <v>0</v>
      </c>
      <c r="H215" s="42"/>
      <c r="I215" s="42"/>
      <c r="J215" s="42"/>
    </row>
    <row r="216" spans="1:10" ht="15">
      <c r="A216" s="42"/>
      <c r="B216" s="307" t="s">
        <v>972</v>
      </c>
      <c r="C216" s="285" t="s">
        <v>533</v>
      </c>
      <c r="D216" s="222" t="s">
        <v>1199</v>
      </c>
      <c r="E216" s="255">
        <v>22</v>
      </c>
      <c r="F216" s="255">
        <f t="shared" si="7"/>
        <v>22</v>
      </c>
      <c r="G216" s="264">
        <f t="shared" si="8"/>
        <v>0</v>
      </c>
      <c r="H216" s="42"/>
      <c r="I216" s="42"/>
      <c r="J216" s="42"/>
    </row>
    <row r="217" spans="1:10" ht="15">
      <c r="A217" s="42"/>
      <c r="B217" s="307" t="s">
        <v>585</v>
      </c>
      <c r="C217" s="285" t="s">
        <v>533</v>
      </c>
      <c r="D217" s="222" t="s">
        <v>140</v>
      </c>
      <c r="E217" s="255">
        <v>39</v>
      </c>
      <c r="F217" s="255">
        <f t="shared" si="7"/>
        <v>39</v>
      </c>
      <c r="G217" s="264">
        <f t="shared" si="8"/>
        <v>0</v>
      </c>
      <c r="H217" s="42"/>
      <c r="I217" s="42"/>
      <c r="J217" s="42"/>
    </row>
    <row r="218" spans="1:10" ht="15">
      <c r="A218" s="42"/>
      <c r="B218" s="307" t="s">
        <v>741</v>
      </c>
      <c r="C218" s="285" t="s">
        <v>533</v>
      </c>
      <c r="D218" s="222" t="s">
        <v>140</v>
      </c>
      <c r="E218" s="255">
        <v>39</v>
      </c>
      <c r="F218" s="255">
        <f t="shared" si="7"/>
        <v>39</v>
      </c>
      <c r="G218" s="264">
        <f t="shared" si="8"/>
        <v>0</v>
      </c>
      <c r="H218" s="42"/>
      <c r="I218" s="42"/>
      <c r="J218" s="42"/>
    </row>
    <row r="219" spans="1:10" ht="15">
      <c r="A219" s="42"/>
      <c r="B219" s="307" t="s">
        <v>597</v>
      </c>
      <c r="C219" s="285" t="s">
        <v>533</v>
      </c>
      <c r="D219" s="222" t="s">
        <v>140</v>
      </c>
      <c r="E219" s="255">
        <v>63</v>
      </c>
      <c r="F219" s="255">
        <f t="shared" si="7"/>
        <v>63</v>
      </c>
      <c r="G219" s="264">
        <f t="shared" si="8"/>
        <v>0</v>
      </c>
      <c r="H219" s="42"/>
      <c r="I219" s="42"/>
      <c r="J219" s="42"/>
    </row>
    <row r="220" spans="1:10" ht="15">
      <c r="A220" s="42"/>
      <c r="B220" s="307" t="s">
        <v>973</v>
      </c>
      <c r="C220" s="285" t="s">
        <v>533</v>
      </c>
      <c r="D220" s="222" t="s">
        <v>1199</v>
      </c>
      <c r="E220" s="255">
        <v>28</v>
      </c>
      <c r="F220" s="255">
        <f t="shared" si="7"/>
        <v>28</v>
      </c>
      <c r="G220" s="264">
        <f t="shared" si="8"/>
        <v>0</v>
      </c>
      <c r="H220" s="42"/>
      <c r="I220" s="42"/>
      <c r="J220" s="42"/>
    </row>
    <row r="221" spans="1:10" ht="15">
      <c r="A221" s="42"/>
      <c r="B221" s="307" t="s">
        <v>586</v>
      </c>
      <c r="C221" s="285" t="s">
        <v>533</v>
      </c>
      <c r="D221" s="222" t="s">
        <v>140</v>
      </c>
      <c r="E221" s="255">
        <v>64</v>
      </c>
      <c r="F221" s="255">
        <f t="shared" si="7"/>
        <v>64</v>
      </c>
      <c r="G221" s="264">
        <f t="shared" si="8"/>
        <v>0</v>
      </c>
      <c r="H221" s="42"/>
      <c r="I221" s="42"/>
      <c r="J221" s="42"/>
    </row>
    <row r="222" spans="1:10" ht="15">
      <c r="A222" s="42"/>
      <c r="B222" s="307" t="s">
        <v>742</v>
      </c>
      <c r="C222" s="285" t="s">
        <v>533</v>
      </c>
      <c r="D222" s="222" t="s">
        <v>140</v>
      </c>
      <c r="E222" s="255">
        <v>64</v>
      </c>
      <c r="F222" s="255">
        <f t="shared" si="7"/>
        <v>64</v>
      </c>
      <c r="G222" s="264">
        <f t="shared" si="8"/>
        <v>0</v>
      </c>
      <c r="H222" s="42"/>
      <c r="I222" s="42"/>
      <c r="J222" s="42"/>
    </row>
    <row r="223" spans="1:10" ht="15">
      <c r="A223" s="42"/>
      <c r="B223" s="307" t="s">
        <v>598</v>
      </c>
      <c r="C223" s="285" t="s">
        <v>533</v>
      </c>
      <c r="D223" s="222" t="s">
        <v>140</v>
      </c>
      <c r="E223" s="255">
        <v>80</v>
      </c>
      <c r="F223" s="255">
        <f t="shared" si="7"/>
        <v>80</v>
      </c>
      <c r="G223" s="264">
        <f t="shared" si="8"/>
        <v>0</v>
      </c>
      <c r="H223" s="42"/>
      <c r="I223" s="42"/>
      <c r="J223" s="42"/>
    </row>
    <row r="224" spans="1:10" ht="15">
      <c r="A224" s="42"/>
      <c r="B224" s="307" t="s">
        <v>868</v>
      </c>
      <c r="C224" s="285" t="s">
        <v>533</v>
      </c>
      <c r="D224" s="222" t="s">
        <v>140</v>
      </c>
      <c r="E224" s="255">
        <v>146</v>
      </c>
      <c r="F224" s="255">
        <f t="shared" si="7"/>
        <v>146</v>
      </c>
      <c r="G224" s="264">
        <f t="shared" si="8"/>
        <v>0</v>
      </c>
      <c r="H224" s="42"/>
      <c r="I224" s="42"/>
      <c r="J224" s="42"/>
    </row>
    <row r="225" spans="1:10" ht="15">
      <c r="A225" s="42"/>
      <c r="B225" s="307" t="s">
        <v>587</v>
      </c>
      <c r="C225" s="285" t="s">
        <v>533</v>
      </c>
      <c r="D225" s="222" t="s">
        <v>140</v>
      </c>
      <c r="E225" s="255">
        <v>122</v>
      </c>
      <c r="F225" s="255">
        <f t="shared" si="7"/>
        <v>122</v>
      </c>
      <c r="G225" s="264">
        <f t="shared" si="8"/>
        <v>0</v>
      </c>
      <c r="H225" s="42"/>
      <c r="I225" s="42"/>
      <c r="J225" s="42"/>
    </row>
    <row r="226" spans="1:10" ht="15">
      <c r="A226" s="42"/>
      <c r="B226" s="307" t="s">
        <v>743</v>
      </c>
      <c r="C226" s="285" t="s">
        <v>533</v>
      </c>
      <c r="D226" s="222" t="s">
        <v>140</v>
      </c>
      <c r="E226" s="255">
        <v>122</v>
      </c>
      <c r="F226" s="255">
        <f t="shared" si="7"/>
        <v>122</v>
      </c>
      <c r="G226" s="264">
        <f t="shared" si="8"/>
        <v>0</v>
      </c>
      <c r="H226" s="42"/>
      <c r="I226" s="42"/>
      <c r="J226" s="42"/>
    </row>
    <row r="227" spans="1:10" ht="15">
      <c r="A227" s="42"/>
      <c r="B227" s="307" t="s">
        <v>599</v>
      </c>
      <c r="C227" s="285" t="s">
        <v>533</v>
      </c>
      <c r="D227" s="222" t="s">
        <v>140</v>
      </c>
      <c r="E227" s="255">
        <v>188</v>
      </c>
      <c r="F227" s="255">
        <f t="shared" si="7"/>
        <v>188</v>
      </c>
      <c r="G227" s="264">
        <f t="shared" si="8"/>
        <v>0</v>
      </c>
      <c r="H227" s="42"/>
      <c r="I227" s="42"/>
      <c r="J227" s="42"/>
    </row>
    <row r="228" spans="1:10" ht="15">
      <c r="A228" s="42"/>
      <c r="B228" s="307" t="s">
        <v>974</v>
      </c>
      <c r="C228" s="285" t="s">
        <v>533</v>
      </c>
      <c r="D228" s="222" t="s">
        <v>1199</v>
      </c>
      <c r="E228" s="255">
        <v>80</v>
      </c>
      <c r="F228" s="255">
        <f t="shared" si="7"/>
        <v>80</v>
      </c>
      <c r="G228" s="264">
        <f t="shared" si="8"/>
        <v>0</v>
      </c>
      <c r="H228" s="42"/>
      <c r="I228" s="42"/>
      <c r="J228" s="42"/>
    </row>
    <row r="229" spans="1:10" ht="15">
      <c r="A229" s="42"/>
      <c r="B229" s="307" t="s">
        <v>588</v>
      </c>
      <c r="C229" s="285" t="s">
        <v>533</v>
      </c>
      <c r="D229" s="222" t="s">
        <v>140</v>
      </c>
      <c r="E229" s="255">
        <v>134</v>
      </c>
      <c r="F229" s="255">
        <f t="shared" si="7"/>
        <v>134</v>
      </c>
      <c r="G229" s="264">
        <f t="shared" si="8"/>
        <v>0</v>
      </c>
      <c r="H229" s="42"/>
      <c r="I229" s="42"/>
      <c r="J229" s="42"/>
    </row>
    <row r="230" spans="1:10" ht="15">
      <c r="A230" s="42"/>
      <c r="B230" s="307" t="s">
        <v>744</v>
      </c>
      <c r="C230" s="285" t="s">
        <v>533</v>
      </c>
      <c r="D230" s="222" t="s">
        <v>140</v>
      </c>
      <c r="E230" s="255">
        <v>134</v>
      </c>
      <c r="F230" s="255">
        <f t="shared" si="7"/>
        <v>134</v>
      </c>
      <c r="G230" s="264">
        <f t="shared" si="8"/>
        <v>0</v>
      </c>
      <c r="H230" s="42"/>
      <c r="I230" s="42"/>
      <c r="J230" s="42"/>
    </row>
    <row r="231" spans="1:10" ht="15">
      <c r="A231" s="42"/>
      <c r="B231" s="307" t="s">
        <v>600</v>
      </c>
      <c r="C231" s="285" t="s">
        <v>533</v>
      </c>
      <c r="D231" s="222" t="s">
        <v>140</v>
      </c>
      <c r="E231" s="255">
        <v>238</v>
      </c>
      <c r="F231" s="255">
        <f t="shared" si="7"/>
        <v>238</v>
      </c>
      <c r="G231" s="264">
        <f t="shared" si="8"/>
        <v>0</v>
      </c>
      <c r="H231" s="42"/>
      <c r="I231" s="42"/>
      <c r="J231" s="42"/>
    </row>
    <row r="232" spans="1:10" ht="15">
      <c r="A232" s="42"/>
      <c r="B232" s="307" t="s">
        <v>975</v>
      </c>
      <c r="C232" s="285" t="s">
        <v>533</v>
      </c>
      <c r="D232" s="222" t="s">
        <v>1199</v>
      </c>
      <c r="E232" s="255">
        <v>87</v>
      </c>
      <c r="F232" s="255">
        <f t="shared" si="7"/>
        <v>87</v>
      </c>
      <c r="G232" s="264">
        <f t="shared" si="8"/>
        <v>0</v>
      </c>
      <c r="H232" s="42"/>
      <c r="I232" s="42"/>
      <c r="J232" s="42"/>
    </row>
    <row r="233" spans="1:10" ht="15">
      <c r="A233" s="42"/>
      <c r="B233" s="307" t="s">
        <v>589</v>
      </c>
      <c r="C233" s="285" t="s">
        <v>533</v>
      </c>
      <c r="D233" s="222" t="s">
        <v>140</v>
      </c>
      <c r="E233" s="255">
        <v>163</v>
      </c>
      <c r="F233" s="255">
        <f t="shared" si="7"/>
        <v>163</v>
      </c>
      <c r="G233" s="264">
        <f t="shared" si="8"/>
        <v>0</v>
      </c>
      <c r="H233" s="42"/>
      <c r="I233" s="42"/>
      <c r="J233" s="42"/>
    </row>
    <row r="234" spans="1:10" ht="15">
      <c r="A234" s="42"/>
      <c r="B234" s="307" t="s">
        <v>976</v>
      </c>
      <c r="C234" s="285" t="s">
        <v>533</v>
      </c>
      <c r="D234" s="222" t="s">
        <v>1199</v>
      </c>
      <c r="E234" s="255">
        <v>63</v>
      </c>
      <c r="F234" s="255">
        <f t="shared" si="7"/>
        <v>63</v>
      </c>
      <c r="G234" s="264">
        <f t="shared" si="8"/>
        <v>0</v>
      </c>
      <c r="H234" s="42"/>
      <c r="I234" s="42"/>
      <c r="J234" s="42"/>
    </row>
    <row r="235" spans="1:10" ht="15">
      <c r="A235" s="42"/>
      <c r="B235" s="307" t="s">
        <v>590</v>
      </c>
      <c r="C235" s="285" t="s">
        <v>533</v>
      </c>
      <c r="D235" s="222" t="s">
        <v>140</v>
      </c>
      <c r="E235" s="255">
        <v>219</v>
      </c>
      <c r="F235" s="255">
        <f t="shared" si="7"/>
        <v>219</v>
      </c>
      <c r="G235" s="264">
        <f t="shared" si="8"/>
        <v>0</v>
      </c>
      <c r="H235" s="42"/>
      <c r="I235" s="42"/>
      <c r="J235" s="42"/>
    </row>
    <row r="236" spans="1:10" ht="15">
      <c r="A236" s="42"/>
      <c r="B236" s="307" t="s">
        <v>745</v>
      </c>
      <c r="C236" s="285" t="s">
        <v>533</v>
      </c>
      <c r="D236" s="222" t="s">
        <v>140</v>
      </c>
      <c r="E236" s="255">
        <v>219</v>
      </c>
      <c r="F236" s="255">
        <f t="shared" si="7"/>
        <v>219</v>
      </c>
      <c r="G236" s="264">
        <f t="shared" si="8"/>
        <v>0</v>
      </c>
      <c r="H236" s="42"/>
      <c r="I236" s="42"/>
      <c r="J236" s="42"/>
    </row>
    <row r="237" spans="1:10" ht="15">
      <c r="A237" s="42"/>
      <c r="B237" s="307" t="s">
        <v>593</v>
      </c>
      <c r="C237" s="285" t="s">
        <v>533</v>
      </c>
      <c r="D237" s="222" t="s">
        <v>140</v>
      </c>
      <c r="E237" s="255">
        <v>255</v>
      </c>
      <c r="F237" s="255">
        <f t="shared" si="7"/>
        <v>255</v>
      </c>
      <c r="G237" s="264">
        <f t="shared" si="8"/>
        <v>0</v>
      </c>
      <c r="H237" s="42"/>
      <c r="I237" s="42"/>
      <c r="J237" s="42"/>
    </row>
    <row r="238" spans="1:10" ht="15">
      <c r="A238" s="42"/>
      <c r="B238" s="307" t="s">
        <v>977</v>
      </c>
      <c r="C238" s="285" t="s">
        <v>533</v>
      </c>
      <c r="D238" s="222" t="s">
        <v>1199</v>
      </c>
      <c r="E238" s="255">
        <v>172</v>
      </c>
      <c r="F238" s="255">
        <f t="shared" si="7"/>
        <v>172</v>
      </c>
      <c r="G238" s="264">
        <f t="shared" si="8"/>
        <v>0</v>
      </c>
      <c r="H238" s="42"/>
      <c r="I238" s="42"/>
      <c r="J238" s="42"/>
    </row>
    <row r="239" spans="1:10" ht="15">
      <c r="A239" s="42"/>
      <c r="B239" s="307" t="s">
        <v>591</v>
      </c>
      <c r="C239" s="285" t="s">
        <v>533</v>
      </c>
      <c r="D239" s="222" t="s">
        <v>140</v>
      </c>
      <c r="E239" s="255">
        <v>336</v>
      </c>
      <c r="F239" s="255">
        <f t="shared" si="7"/>
        <v>336</v>
      </c>
      <c r="G239" s="264">
        <f t="shared" si="8"/>
        <v>0</v>
      </c>
      <c r="H239" s="42"/>
      <c r="I239" s="42"/>
      <c r="J239" s="42"/>
    </row>
    <row r="240" spans="1:10" ht="15">
      <c r="A240" s="42"/>
      <c r="B240" s="307" t="s">
        <v>746</v>
      </c>
      <c r="C240" s="285" t="s">
        <v>533</v>
      </c>
      <c r="D240" s="222" t="s">
        <v>140</v>
      </c>
      <c r="E240" s="255">
        <v>336</v>
      </c>
      <c r="F240" s="255">
        <f t="shared" si="7"/>
        <v>336</v>
      </c>
      <c r="G240" s="264">
        <f t="shared" si="8"/>
        <v>0</v>
      </c>
      <c r="H240" s="42"/>
      <c r="I240" s="42"/>
      <c r="J240" s="42"/>
    </row>
    <row r="241" spans="1:10" ht="15">
      <c r="A241" s="42"/>
      <c r="B241" s="307" t="s">
        <v>594</v>
      </c>
      <c r="C241" s="285" t="s">
        <v>533</v>
      </c>
      <c r="D241" s="222" t="s">
        <v>140</v>
      </c>
      <c r="E241" s="255">
        <v>376</v>
      </c>
      <c r="F241" s="255">
        <f t="shared" si="7"/>
        <v>376</v>
      </c>
      <c r="G241" s="264">
        <f t="shared" si="8"/>
        <v>0</v>
      </c>
      <c r="H241" s="42"/>
      <c r="I241" s="42"/>
      <c r="J241" s="42"/>
    </row>
    <row r="242" spans="1:10" ht="15">
      <c r="A242" s="42"/>
      <c r="B242" s="307" t="s">
        <v>978</v>
      </c>
      <c r="C242" s="285" t="s">
        <v>533</v>
      </c>
      <c r="D242" s="222" t="s">
        <v>1199</v>
      </c>
      <c r="E242" s="255">
        <v>208</v>
      </c>
      <c r="F242" s="255">
        <f t="shared" si="7"/>
        <v>208</v>
      </c>
      <c r="G242" s="264">
        <f t="shared" si="8"/>
        <v>0</v>
      </c>
      <c r="H242" s="42"/>
      <c r="I242" s="42"/>
      <c r="J242" s="42"/>
    </row>
    <row r="243" spans="1:10" ht="15">
      <c r="A243" s="42"/>
      <c r="B243" s="307" t="s">
        <v>592</v>
      </c>
      <c r="C243" s="285" t="s">
        <v>533</v>
      </c>
      <c r="D243" s="222" t="s">
        <v>140</v>
      </c>
      <c r="E243" s="255">
        <v>365</v>
      </c>
      <c r="F243" s="255">
        <f t="shared" si="7"/>
        <v>365</v>
      </c>
      <c r="G243" s="264">
        <f t="shared" si="8"/>
        <v>0</v>
      </c>
      <c r="H243" s="42"/>
      <c r="I243" s="42"/>
      <c r="J243" s="42"/>
    </row>
    <row r="244" spans="1:10" ht="15">
      <c r="A244" s="42"/>
      <c r="B244" s="307" t="s">
        <v>747</v>
      </c>
      <c r="C244" s="285" t="s">
        <v>533</v>
      </c>
      <c r="D244" s="222" t="s">
        <v>140</v>
      </c>
      <c r="E244" s="255">
        <v>365</v>
      </c>
      <c r="F244" s="255">
        <f t="shared" si="7"/>
        <v>365</v>
      </c>
      <c r="G244" s="264">
        <f t="shared" si="8"/>
        <v>0</v>
      </c>
      <c r="H244" s="42"/>
      <c r="I244" s="42"/>
      <c r="J244" s="42"/>
    </row>
    <row r="245" spans="1:10" ht="15">
      <c r="A245" s="42"/>
      <c r="B245" s="307" t="s">
        <v>595</v>
      </c>
      <c r="C245" s="285" t="s">
        <v>533</v>
      </c>
      <c r="D245" s="222" t="s">
        <v>140</v>
      </c>
      <c r="E245" s="255">
        <v>585</v>
      </c>
      <c r="F245" s="255">
        <f t="shared" si="7"/>
        <v>585</v>
      </c>
      <c r="G245" s="264">
        <f t="shared" si="8"/>
        <v>0</v>
      </c>
      <c r="H245" s="42"/>
      <c r="I245" s="42"/>
      <c r="J245" s="42"/>
    </row>
    <row r="246" spans="1:10" ht="15">
      <c r="A246" s="42"/>
      <c r="B246" s="307" t="s">
        <v>375</v>
      </c>
      <c r="C246" s="285" t="s">
        <v>1194</v>
      </c>
      <c r="D246" s="222" t="s">
        <v>784</v>
      </c>
      <c r="E246" s="255">
        <v>1076</v>
      </c>
      <c r="F246" s="255">
        <f t="shared" si="7"/>
        <v>1076</v>
      </c>
      <c r="G246" s="264">
        <f t="shared" si="8"/>
        <v>0</v>
      </c>
      <c r="H246" s="42"/>
      <c r="I246" s="42"/>
      <c r="J246" s="42"/>
    </row>
    <row r="247" spans="1:10" ht="15">
      <c r="A247" s="42"/>
      <c r="B247" s="307" t="s">
        <v>376</v>
      </c>
      <c r="C247" s="285" t="s">
        <v>1194</v>
      </c>
      <c r="D247" s="222" t="s">
        <v>784</v>
      </c>
      <c r="E247" s="255">
        <v>1194</v>
      </c>
      <c r="F247" s="255">
        <f t="shared" si="7"/>
        <v>1194</v>
      </c>
      <c r="G247" s="264">
        <f t="shared" si="8"/>
        <v>0</v>
      </c>
      <c r="H247" s="42"/>
      <c r="I247" s="42"/>
      <c r="J247" s="42"/>
    </row>
    <row r="248" spans="1:10" ht="15">
      <c r="A248" s="42"/>
      <c r="B248" s="307" t="s">
        <v>939</v>
      </c>
      <c r="C248" s="285" t="s">
        <v>1194</v>
      </c>
      <c r="D248" s="222" t="s">
        <v>784</v>
      </c>
      <c r="E248" s="255">
        <v>602</v>
      </c>
      <c r="F248" s="255">
        <f t="shared" si="7"/>
        <v>602</v>
      </c>
      <c r="G248" s="264">
        <f t="shared" si="8"/>
        <v>0</v>
      </c>
      <c r="H248" s="42"/>
      <c r="I248" s="42"/>
      <c r="J248" s="42"/>
    </row>
    <row r="249" spans="1:10" ht="15">
      <c r="A249" s="42"/>
      <c r="B249" s="307" t="s">
        <v>940</v>
      </c>
      <c r="C249" s="285" t="s">
        <v>1194</v>
      </c>
      <c r="D249" s="222" t="s">
        <v>784</v>
      </c>
      <c r="E249" s="255">
        <v>625</v>
      </c>
      <c r="F249" s="255">
        <f t="shared" si="7"/>
        <v>625</v>
      </c>
      <c r="G249" s="264">
        <f t="shared" si="8"/>
        <v>0</v>
      </c>
      <c r="H249" s="42"/>
      <c r="I249" s="42"/>
      <c r="J249" s="42"/>
    </row>
    <row r="250" spans="1:10" ht="15">
      <c r="A250" s="42"/>
      <c r="B250" s="307" t="s">
        <v>941</v>
      </c>
      <c r="C250" s="285" t="s">
        <v>1194</v>
      </c>
      <c r="D250" s="222" t="s">
        <v>784</v>
      </c>
      <c r="E250" s="255">
        <v>651</v>
      </c>
      <c r="F250" s="255">
        <f t="shared" si="7"/>
        <v>651</v>
      </c>
      <c r="G250" s="264">
        <f t="shared" si="8"/>
        <v>0</v>
      </c>
      <c r="H250" s="42"/>
      <c r="I250" s="42"/>
      <c r="J250" s="42"/>
    </row>
    <row r="251" spans="1:10" ht="15">
      <c r="A251" s="42"/>
      <c r="B251" s="307" t="s">
        <v>942</v>
      </c>
      <c r="C251" s="285" t="s">
        <v>1194</v>
      </c>
      <c r="D251" s="222" t="s">
        <v>784</v>
      </c>
      <c r="E251" s="255">
        <v>678</v>
      </c>
      <c r="F251" s="255">
        <f t="shared" si="7"/>
        <v>678</v>
      </c>
      <c r="G251" s="264">
        <f t="shared" si="8"/>
        <v>0</v>
      </c>
      <c r="H251" s="42"/>
      <c r="I251" s="42"/>
      <c r="J251" s="42"/>
    </row>
    <row r="252" spans="1:10" ht="15">
      <c r="A252" s="42"/>
      <c r="B252" s="307" t="s">
        <v>943</v>
      </c>
      <c r="C252" s="285" t="s">
        <v>1194</v>
      </c>
      <c r="D252" s="222" t="s">
        <v>784</v>
      </c>
      <c r="E252" s="255">
        <v>750</v>
      </c>
      <c r="F252" s="255">
        <f t="shared" si="7"/>
        <v>750</v>
      </c>
      <c r="G252" s="264">
        <f t="shared" si="8"/>
        <v>0</v>
      </c>
      <c r="H252" s="42"/>
      <c r="I252" s="42"/>
      <c r="J252" s="42"/>
    </row>
    <row r="253" spans="1:10" ht="15">
      <c r="A253" s="42"/>
      <c r="B253" s="307" t="s">
        <v>373</v>
      </c>
      <c r="C253" s="285" t="s">
        <v>1194</v>
      </c>
      <c r="D253" s="222" t="s">
        <v>784</v>
      </c>
      <c r="E253" s="255">
        <v>861</v>
      </c>
      <c r="F253" s="255">
        <f t="shared" si="7"/>
        <v>861</v>
      </c>
      <c r="G253" s="264">
        <f t="shared" si="8"/>
        <v>0</v>
      </c>
      <c r="H253" s="42"/>
      <c r="I253" s="42"/>
      <c r="J253" s="42"/>
    </row>
    <row r="254" spans="1:10" ht="15">
      <c r="A254" s="42"/>
      <c r="B254" s="307" t="s">
        <v>374</v>
      </c>
      <c r="C254" s="285" t="s">
        <v>1194</v>
      </c>
      <c r="D254" s="222" t="s">
        <v>784</v>
      </c>
      <c r="E254" s="255">
        <v>975</v>
      </c>
      <c r="F254" s="255">
        <f t="shared" si="7"/>
        <v>975</v>
      </c>
      <c r="G254" s="264">
        <f t="shared" si="8"/>
        <v>0</v>
      </c>
      <c r="H254" s="42"/>
      <c r="I254" s="42"/>
      <c r="J254" s="42"/>
    </row>
    <row r="255" spans="1:10" ht="15">
      <c r="A255" s="42"/>
      <c r="B255" s="307" t="s">
        <v>368</v>
      </c>
      <c r="C255" s="285" t="s">
        <v>1194</v>
      </c>
      <c r="D255" s="222" t="s">
        <v>784</v>
      </c>
      <c r="E255" s="255">
        <v>597</v>
      </c>
      <c r="F255" s="255">
        <f t="shared" si="7"/>
        <v>597</v>
      </c>
      <c r="G255" s="264">
        <f t="shared" si="8"/>
        <v>0</v>
      </c>
      <c r="H255" s="42"/>
      <c r="I255" s="42"/>
      <c r="J255" s="42"/>
    </row>
    <row r="256" spans="1:10" ht="15">
      <c r="A256" s="42"/>
      <c r="B256" s="307" t="s">
        <v>370</v>
      </c>
      <c r="C256" s="285" t="s">
        <v>1194</v>
      </c>
      <c r="D256" s="222" t="s">
        <v>784</v>
      </c>
      <c r="E256" s="255">
        <v>618</v>
      </c>
      <c r="F256" s="255">
        <f t="shared" si="7"/>
        <v>618</v>
      </c>
      <c r="G256" s="264">
        <f t="shared" si="8"/>
        <v>0</v>
      </c>
      <c r="H256" s="42"/>
      <c r="I256" s="42"/>
      <c r="J256" s="42"/>
    </row>
    <row r="257" spans="1:10" ht="15">
      <c r="A257" s="42"/>
      <c r="B257" s="307" t="s">
        <v>371</v>
      </c>
      <c r="C257" s="285" t="s">
        <v>1194</v>
      </c>
      <c r="D257" s="222" t="s">
        <v>784</v>
      </c>
      <c r="E257" s="255">
        <v>639</v>
      </c>
      <c r="F257" s="255">
        <f t="shared" si="7"/>
        <v>639</v>
      </c>
      <c r="G257" s="264">
        <f t="shared" si="8"/>
        <v>0</v>
      </c>
      <c r="H257" s="42"/>
      <c r="I257" s="42"/>
      <c r="J257" s="42"/>
    </row>
    <row r="258" spans="1:10" ht="15">
      <c r="A258" s="42"/>
      <c r="B258" s="307" t="s">
        <v>979</v>
      </c>
      <c r="C258" s="285" t="s">
        <v>533</v>
      </c>
      <c r="D258" s="222" t="s">
        <v>1199</v>
      </c>
      <c r="E258" s="255">
        <v>5</v>
      </c>
      <c r="F258" s="255">
        <f t="shared" si="7"/>
        <v>5</v>
      </c>
      <c r="G258" s="264">
        <f t="shared" si="8"/>
        <v>0</v>
      </c>
      <c r="H258" s="42"/>
      <c r="I258" s="42"/>
      <c r="J258" s="42"/>
    </row>
    <row r="259" spans="1:10" ht="15">
      <c r="A259" s="42"/>
      <c r="B259" s="307" t="s">
        <v>607</v>
      </c>
      <c r="C259" s="285" t="s">
        <v>533</v>
      </c>
      <c r="D259" s="222" t="s">
        <v>140</v>
      </c>
      <c r="E259" s="255">
        <v>80</v>
      </c>
      <c r="F259" s="255">
        <f t="shared" si="7"/>
        <v>80</v>
      </c>
      <c r="G259" s="264">
        <f t="shared" si="8"/>
        <v>0</v>
      </c>
      <c r="H259" s="42"/>
      <c r="I259" s="42"/>
      <c r="J259" s="42"/>
    </row>
    <row r="260" spans="1:10" ht="15">
      <c r="A260" s="42"/>
      <c r="B260" s="307" t="s">
        <v>206</v>
      </c>
      <c r="C260" s="285" t="s">
        <v>1192</v>
      </c>
      <c r="D260" s="222" t="s">
        <v>194</v>
      </c>
      <c r="E260" s="255">
        <v>210</v>
      </c>
      <c r="F260" s="255">
        <f t="shared" si="7"/>
        <v>210</v>
      </c>
      <c r="G260" s="264">
        <f t="shared" si="8"/>
        <v>0</v>
      </c>
      <c r="H260" s="42"/>
      <c r="I260" s="42"/>
      <c r="J260" s="42"/>
    </row>
    <row r="261" spans="1:10" ht="15">
      <c r="A261" s="42"/>
      <c r="B261" s="307" t="s">
        <v>207</v>
      </c>
      <c r="C261" s="285" t="s">
        <v>1192</v>
      </c>
      <c r="D261" s="222" t="s">
        <v>194</v>
      </c>
      <c r="E261" s="255">
        <v>219</v>
      </c>
      <c r="F261" s="255">
        <f t="shared" si="7"/>
        <v>219</v>
      </c>
      <c r="G261" s="264">
        <f t="shared" si="8"/>
        <v>0</v>
      </c>
      <c r="H261" s="42"/>
      <c r="I261" s="42"/>
      <c r="J261" s="42"/>
    </row>
    <row r="262" spans="1:10" ht="15">
      <c r="A262" s="42"/>
      <c r="B262" s="307" t="s">
        <v>208</v>
      </c>
      <c r="C262" s="285" t="s">
        <v>1192</v>
      </c>
      <c r="D262" s="222" t="s">
        <v>194</v>
      </c>
      <c r="E262" s="255">
        <v>233</v>
      </c>
      <c r="F262" s="255">
        <f t="shared" si="7"/>
        <v>233</v>
      </c>
      <c r="G262" s="264">
        <f t="shared" si="8"/>
        <v>0</v>
      </c>
      <c r="H262" s="42"/>
      <c r="I262" s="42"/>
      <c r="J262" s="42"/>
    </row>
    <row r="263" spans="1:10" ht="15">
      <c r="A263" s="42"/>
      <c r="B263" s="307" t="s">
        <v>209</v>
      </c>
      <c r="C263" s="285" t="s">
        <v>1192</v>
      </c>
      <c r="D263" s="222" t="s">
        <v>194</v>
      </c>
      <c r="E263" s="255">
        <v>311</v>
      </c>
      <c r="F263" s="255">
        <f t="shared" si="7"/>
        <v>311</v>
      </c>
      <c r="G263" s="264">
        <f t="shared" si="8"/>
        <v>0</v>
      </c>
      <c r="H263" s="42"/>
      <c r="I263" s="42"/>
      <c r="J263" s="42"/>
    </row>
    <row r="264" spans="1:10" ht="15">
      <c r="A264" s="42"/>
      <c r="B264" s="307" t="s">
        <v>980</v>
      </c>
      <c r="C264" s="285" t="s">
        <v>1192</v>
      </c>
      <c r="D264" s="222" t="s">
        <v>194</v>
      </c>
      <c r="E264" s="255">
        <v>213</v>
      </c>
      <c r="F264" s="255">
        <f t="shared" si="7"/>
        <v>213</v>
      </c>
      <c r="G264" s="264">
        <f t="shared" si="8"/>
        <v>0</v>
      </c>
      <c r="H264" s="42"/>
      <c r="I264" s="42"/>
      <c r="J264" s="42"/>
    </row>
    <row r="265" spans="1:10" ht="15">
      <c r="A265" s="42"/>
      <c r="B265" s="307" t="s">
        <v>981</v>
      </c>
      <c r="C265" s="285" t="s">
        <v>1192</v>
      </c>
      <c r="D265" s="222" t="s">
        <v>194</v>
      </c>
      <c r="E265" s="255">
        <v>213</v>
      </c>
      <c r="F265" s="255">
        <f t="shared" si="7"/>
        <v>213</v>
      </c>
      <c r="G265" s="264">
        <f t="shared" si="8"/>
        <v>0</v>
      </c>
      <c r="H265" s="42"/>
      <c r="I265" s="42"/>
      <c r="J265" s="42"/>
    </row>
    <row r="266" spans="1:10" ht="15">
      <c r="A266" s="42"/>
      <c r="B266" s="307" t="s">
        <v>982</v>
      </c>
      <c r="C266" s="285" t="s">
        <v>1192</v>
      </c>
      <c r="D266" s="222" t="s">
        <v>194</v>
      </c>
      <c r="E266" s="255">
        <v>223</v>
      </c>
      <c r="F266" s="255">
        <f t="shared" si="7"/>
        <v>223</v>
      </c>
      <c r="G266" s="264">
        <f t="shared" si="8"/>
        <v>0</v>
      </c>
      <c r="H266" s="42"/>
      <c r="I266" s="42"/>
      <c r="J266" s="42"/>
    </row>
    <row r="267" spans="1:10" ht="15">
      <c r="A267" s="42"/>
      <c r="B267" s="307" t="s">
        <v>983</v>
      </c>
      <c r="C267" s="285" t="s">
        <v>1192</v>
      </c>
      <c r="D267" s="222" t="s">
        <v>194</v>
      </c>
      <c r="E267" s="255">
        <v>223</v>
      </c>
      <c r="F267" s="255">
        <f t="shared" si="7"/>
        <v>223</v>
      </c>
      <c r="G267" s="264">
        <f t="shared" si="8"/>
        <v>0</v>
      </c>
      <c r="H267" s="42"/>
      <c r="I267" s="42"/>
      <c r="J267" s="42"/>
    </row>
    <row r="268" spans="1:10" ht="15">
      <c r="A268" s="42"/>
      <c r="B268" s="307" t="s">
        <v>984</v>
      </c>
      <c r="C268" s="285" t="s">
        <v>1192</v>
      </c>
      <c r="D268" s="222" t="s">
        <v>194</v>
      </c>
      <c r="E268" s="255">
        <v>213</v>
      </c>
      <c r="F268" s="255">
        <f t="shared" ref="F268:F331" si="9">ROUND(E268*(1-VLOOKUP(D268,$B$2:$C$8,2,0)),2)</f>
        <v>213</v>
      </c>
      <c r="G268" s="264">
        <f t="shared" si="8"/>
        <v>0</v>
      </c>
      <c r="H268" s="42"/>
      <c r="I268" s="42"/>
      <c r="J268" s="42"/>
    </row>
    <row r="269" spans="1:10" ht="15">
      <c r="A269" s="42"/>
      <c r="B269" s="307" t="s">
        <v>985</v>
      </c>
      <c r="C269" s="285" t="s">
        <v>1192</v>
      </c>
      <c r="D269" s="222" t="s">
        <v>194</v>
      </c>
      <c r="E269" s="255">
        <v>213</v>
      </c>
      <c r="F269" s="255">
        <f t="shared" si="9"/>
        <v>213</v>
      </c>
      <c r="G269" s="264">
        <f t="shared" ref="G269:G332" si="10">ROUND(F269*$G$2,0)</f>
        <v>0</v>
      </c>
      <c r="H269" s="42"/>
      <c r="I269" s="42"/>
      <c r="J269" s="42"/>
    </row>
    <row r="270" spans="1:10" ht="15">
      <c r="A270" s="42"/>
      <c r="B270" s="307" t="s">
        <v>986</v>
      </c>
      <c r="C270" s="285" t="s">
        <v>1192</v>
      </c>
      <c r="D270" s="222" t="s">
        <v>194</v>
      </c>
      <c r="E270" s="255">
        <v>223</v>
      </c>
      <c r="F270" s="255">
        <f t="shared" si="9"/>
        <v>223</v>
      </c>
      <c r="G270" s="264">
        <f t="shared" si="10"/>
        <v>0</v>
      </c>
      <c r="H270" s="42"/>
      <c r="I270" s="42"/>
      <c r="J270" s="42"/>
    </row>
    <row r="271" spans="1:10" ht="15">
      <c r="A271" s="42"/>
      <c r="B271" s="307" t="s">
        <v>987</v>
      </c>
      <c r="C271" s="285" t="s">
        <v>1192</v>
      </c>
      <c r="D271" s="222" t="s">
        <v>194</v>
      </c>
      <c r="E271" s="255">
        <v>250</v>
      </c>
      <c r="F271" s="255">
        <f t="shared" si="9"/>
        <v>250</v>
      </c>
      <c r="G271" s="264">
        <f t="shared" si="10"/>
        <v>0</v>
      </c>
      <c r="H271" s="42"/>
      <c r="I271" s="42"/>
      <c r="J271" s="42"/>
    </row>
    <row r="272" spans="1:10" ht="15">
      <c r="A272" s="42"/>
      <c r="B272" s="307" t="s">
        <v>988</v>
      </c>
      <c r="C272" s="285" t="s">
        <v>1192</v>
      </c>
      <c r="D272" s="222" t="s">
        <v>194</v>
      </c>
      <c r="E272" s="255">
        <v>213</v>
      </c>
      <c r="F272" s="255">
        <f t="shared" si="9"/>
        <v>213</v>
      </c>
      <c r="G272" s="264">
        <f t="shared" si="10"/>
        <v>0</v>
      </c>
      <c r="H272" s="42"/>
      <c r="I272" s="42"/>
      <c r="J272" s="42"/>
    </row>
    <row r="273" spans="1:10" ht="15">
      <c r="A273" s="42"/>
      <c r="B273" s="307" t="s">
        <v>989</v>
      </c>
      <c r="C273" s="285" t="s">
        <v>1192</v>
      </c>
      <c r="D273" s="222" t="s">
        <v>194</v>
      </c>
      <c r="E273" s="255">
        <v>213</v>
      </c>
      <c r="F273" s="255">
        <f t="shared" si="9"/>
        <v>213</v>
      </c>
      <c r="G273" s="264">
        <f t="shared" si="10"/>
        <v>0</v>
      </c>
      <c r="H273" s="42"/>
      <c r="I273" s="42"/>
      <c r="J273" s="42"/>
    </row>
    <row r="274" spans="1:10" ht="15">
      <c r="A274" s="42"/>
      <c r="B274" s="307" t="s">
        <v>869</v>
      </c>
      <c r="C274" s="285" t="s">
        <v>1192</v>
      </c>
      <c r="D274" s="222" t="s">
        <v>194</v>
      </c>
      <c r="E274" s="255">
        <v>250</v>
      </c>
      <c r="F274" s="255">
        <f t="shared" si="9"/>
        <v>250</v>
      </c>
      <c r="G274" s="264">
        <f t="shared" si="10"/>
        <v>0</v>
      </c>
      <c r="H274" s="42"/>
      <c r="I274" s="42"/>
      <c r="J274" s="42"/>
    </row>
    <row r="275" spans="1:10" ht="15">
      <c r="A275" s="42"/>
      <c r="B275" s="307" t="s">
        <v>870</v>
      </c>
      <c r="C275" s="285" t="s">
        <v>1192</v>
      </c>
      <c r="D275" s="222" t="s">
        <v>194</v>
      </c>
      <c r="E275" s="255">
        <v>272</v>
      </c>
      <c r="F275" s="255">
        <f t="shared" si="9"/>
        <v>272</v>
      </c>
      <c r="G275" s="264">
        <f t="shared" si="10"/>
        <v>0</v>
      </c>
      <c r="H275" s="42"/>
      <c r="I275" s="42"/>
      <c r="J275" s="42"/>
    </row>
    <row r="276" spans="1:10" ht="15">
      <c r="A276" s="42"/>
      <c r="B276" s="307" t="s">
        <v>990</v>
      </c>
      <c r="C276" s="285" t="s">
        <v>1192</v>
      </c>
      <c r="D276" s="222" t="s">
        <v>194</v>
      </c>
      <c r="E276" s="255">
        <v>657</v>
      </c>
      <c r="F276" s="255">
        <f t="shared" si="9"/>
        <v>657</v>
      </c>
      <c r="G276" s="264">
        <f t="shared" si="10"/>
        <v>0</v>
      </c>
      <c r="H276" s="42"/>
      <c r="I276" s="42"/>
      <c r="J276" s="42"/>
    </row>
    <row r="277" spans="1:10" ht="15">
      <c r="A277" s="42"/>
      <c r="B277" s="307" t="s">
        <v>991</v>
      </c>
      <c r="C277" s="285" t="s">
        <v>1192</v>
      </c>
      <c r="D277" s="222" t="s">
        <v>194</v>
      </c>
      <c r="E277" s="255">
        <v>677</v>
      </c>
      <c r="F277" s="255">
        <f t="shared" si="9"/>
        <v>677</v>
      </c>
      <c r="G277" s="264">
        <f t="shared" si="10"/>
        <v>0</v>
      </c>
      <c r="H277" s="42"/>
      <c r="I277" s="42"/>
      <c r="J277" s="42"/>
    </row>
    <row r="278" spans="1:10" ht="15">
      <c r="A278" s="42"/>
      <c r="B278" s="307" t="s">
        <v>992</v>
      </c>
      <c r="C278" s="285" t="s">
        <v>1192</v>
      </c>
      <c r="D278" s="222" t="s">
        <v>194</v>
      </c>
      <c r="E278" s="255">
        <v>446</v>
      </c>
      <c r="F278" s="255">
        <f t="shared" si="9"/>
        <v>446</v>
      </c>
      <c r="G278" s="264">
        <f t="shared" si="10"/>
        <v>0</v>
      </c>
      <c r="H278" s="42"/>
      <c r="I278" s="42"/>
      <c r="J278" s="42"/>
    </row>
    <row r="279" spans="1:10" ht="15">
      <c r="A279" s="42"/>
      <c r="B279" s="307" t="s">
        <v>221</v>
      </c>
      <c r="C279" s="285" t="s">
        <v>1192</v>
      </c>
      <c r="D279" s="222" t="s">
        <v>194</v>
      </c>
      <c r="E279" s="255">
        <v>835</v>
      </c>
      <c r="F279" s="255">
        <f t="shared" si="9"/>
        <v>835</v>
      </c>
      <c r="G279" s="264">
        <f t="shared" si="10"/>
        <v>0</v>
      </c>
      <c r="H279" s="42"/>
      <c r="I279" s="42"/>
      <c r="J279" s="42"/>
    </row>
    <row r="280" spans="1:10" ht="15">
      <c r="A280" s="42"/>
      <c r="B280" s="307" t="s">
        <v>218</v>
      </c>
      <c r="C280" s="285" t="s">
        <v>1192</v>
      </c>
      <c r="D280" s="222" t="s">
        <v>194</v>
      </c>
      <c r="E280" s="255">
        <v>676</v>
      </c>
      <c r="F280" s="255">
        <f t="shared" si="9"/>
        <v>676</v>
      </c>
      <c r="G280" s="264">
        <f t="shared" si="10"/>
        <v>0</v>
      </c>
      <c r="H280" s="42"/>
      <c r="I280" s="42"/>
      <c r="J280" s="42"/>
    </row>
    <row r="281" spans="1:10" ht="15">
      <c r="A281" s="42"/>
      <c r="B281" s="307" t="s">
        <v>219</v>
      </c>
      <c r="C281" s="285" t="s">
        <v>1192</v>
      </c>
      <c r="D281" s="222" t="s">
        <v>194</v>
      </c>
      <c r="E281" s="255">
        <v>681</v>
      </c>
      <c r="F281" s="255">
        <f t="shared" si="9"/>
        <v>681</v>
      </c>
      <c r="G281" s="264">
        <f t="shared" si="10"/>
        <v>0</v>
      </c>
      <c r="H281" s="42"/>
      <c r="I281" s="42"/>
      <c r="J281" s="42"/>
    </row>
    <row r="282" spans="1:10" ht="15">
      <c r="A282" s="42"/>
      <c r="B282" s="307" t="s">
        <v>220</v>
      </c>
      <c r="C282" s="285" t="s">
        <v>1192</v>
      </c>
      <c r="D282" s="222" t="s">
        <v>194</v>
      </c>
      <c r="E282" s="255">
        <v>713</v>
      </c>
      <c r="F282" s="255">
        <f t="shared" si="9"/>
        <v>713</v>
      </c>
      <c r="G282" s="264">
        <f t="shared" si="10"/>
        <v>0</v>
      </c>
      <c r="H282" s="42"/>
      <c r="I282" s="42"/>
      <c r="J282" s="42"/>
    </row>
    <row r="283" spans="1:10" ht="15">
      <c r="A283" s="42"/>
      <c r="B283" s="307" t="s">
        <v>222</v>
      </c>
      <c r="C283" s="285" t="s">
        <v>1192</v>
      </c>
      <c r="D283" s="222" t="s">
        <v>194</v>
      </c>
      <c r="E283" s="255">
        <v>586</v>
      </c>
      <c r="F283" s="255">
        <f t="shared" si="9"/>
        <v>586</v>
      </c>
      <c r="G283" s="264">
        <f t="shared" si="10"/>
        <v>0</v>
      </c>
      <c r="H283" s="42"/>
      <c r="I283" s="42"/>
      <c r="J283" s="42"/>
    </row>
    <row r="284" spans="1:10" ht="15">
      <c r="A284" s="42"/>
      <c r="B284" s="307" t="s">
        <v>223</v>
      </c>
      <c r="C284" s="285" t="s">
        <v>1192</v>
      </c>
      <c r="D284" s="222" t="s">
        <v>194</v>
      </c>
      <c r="E284" s="255">
        <v>590</v>
      </c>
      <c r="F284" s="255">
        <f t="shared" si="9"/>
        <v>590</v>
      </c>
      <c r="G284" s="264">
        <f t="shared" si="10"/>
        <v>0</v>
      </c>
      <c r="H284" s="42"/>
      <c r="I284" s="42"/>
      <c r="J284" s="42"/>
    </row>
    <row r="285" spans="1:10" ht="15">
      <c r="A285" s="42"/>
      <c r="B285" s="307" t="s">
        <v>224</v>
      </c>
      <c r="C285" s="285" t="s">
        <v>1192</v>
      </c>
      <c r="D285" s="222" t="s">
        <v>194</v>
      </c>
      <c r="E285" s="255">
        <v>617</v>
      </c>
      <c r="F285" s="255">
        <f t="shared" si="9"/>
        <v>617</v>
      </c>
      <c r="G285" s="264">
        <f t="shared" si="10"/>
        <v>0</v>
      </c>
      <c r="H285" s="42"/>
      <c r="I285" s="42"/>
      <c r="J285" s="42"/>
    </row>
    <row r="286" spans="1:10" ht="15">
      <c r="A286" s="42"/>
      <c r="B286" s="307" t="s">
        <v>601</v>
      </c>
      <c r="C286" s="285" t="s">
        <v>533</v>
      </c>
      <c r="D286" s="222" t="s">
        <v>140</v>
      </c>
      <c r="E286" s="255">
        <v>960</v>
      </c>
      <c r="F286" s="255">
        <f t="shared" si="9"/>
        <v>960</v>
      </c>
      <c r="G286" s="264">
        <f t="shared" si="10"/>
        <v>0</v>
      </c>
      <c r="H286" s="42"/>
      <c r="I286" s="42"/>
      <c r="J286" s="42"/>
    </row>
    <row r="287" spans="1:10" ht="15">
      <c r="A287" s="42"/>
      <c r="B287" s="307" t="s">
        <v>602</v>
      </c>
      <c r="C287" s="285" t="s">
        <v>533</v>
      </c>
      <c r="D287" s="222" t="s">
        <v>140</v>
      </c>
      <c r="E287" s="255">
        <v>1043</v>
      </c>
      <c r="F287" s="255">
        <f t="shared" si="9"/>
        <v>1043</v>
      </c>
      <c r="G287" s="264">
        <f t="shared" si="10"/>
        <v>0</v>
      </c>
      <c r="H287" s="42"/>
      <c r="I287" s="42"/>
      <c r="J287" s="42"/>
    </row>
    <row r="288" spans="1:10" ht="15">
      <c r="A288" s="42"/>
      <c r="B288" s="307" t="s">
        <v>605</v>
      </c>
      <c r="C288" s="285" t="s">
        <v>533</v>
      </c>
      <c r="D288" s="222" t="s">
        <v>140</v>
      </c>
      <c r="E288" s="255">
        <v>1094</v>
      </c>
      <c r="F288" s="255">
        <f t="shared" si="9"/>
        <v>1094</v>
      </c>
      <c r="G288" s="264">
        <f t="shared" si="10"/>
        <v>0</v>
      </c>
      <c r="H288" s="42"/>
      <c r="I288" s="42"/>
      <c r="J288" s="42"/>
    </row>
    <row r="289" spans="1:10" ht="15">
      <c r="A289" s="42"/>
      <c r="B289" s="307" t="s">
        <v>603</v>
      </c>
      <c r="C289" s="285" t="s">
        <v>533</v>
      </c>
      <c r="D289" s="222" t="s">
        <v>140</v>
      </c>
      <c r="E289" s="255">
        <v>1577</v>
      </c>
      <c r="F289" s="255">
        <f t="shared" si="9"/>
        <v>1577</v>
      </c>
      <c r="G289" s="264">
        <f t="shared" si="10"/>
        <v>0</v>
      </c>
      <c r="H289" s="42"/>
      <c r="I289" s="42"/>
      <c r="J289" s="42"/>
    </row>
    <row r="290" spans="1:10" ht="15">
      <c r="A290" s="42"/>
      <c r="B290" s="307" t="s">
        <v>606</v>
      </c>
      <c r="C290" s="285" t="s">
        <v>533</v>
      </c>
      <c r="D290" s="222" t="s">
        <v>140</v>
      </c>
      <c r="E290" s="255">
        <v>1629</v>
      </c>
      <c r="F290" s="255">
        <f t="shared" si="9"/>
        <v>1629</v>
      </c>
      <c r="G290" s="264">
        <f t="shared" si="10"/>
        <v>0</v>
      </c>
      <c r="H290" s="42"/>
      <c r="I290" s="42"/>
      <c r="J290" s="42"/>
    </row>
    <row r="291" spans="1:10" ht="15">
      <c r="A291" s="42"/>
      <c r="B291" s="307" t="s">
        <v>604</v>
      </c>
      <c r="C291" s="285" t="s">
        <v>533</v>
      </c>
      <c r="D291" s="222" t="s">
        <v>140</v>
      </c>
      <c r="E291" s="255">
        <v>2196</v>
      </c>
      <c r="F291" s="255">
        <f t="shared" si="9"/>
        <v>2196</v>
      </c>
      <c r="G291" s="264">
        <f t="shared" si="10"/>
        <v>0</v>
      </c>
      <c r="H291" s="42"/>
      <c r="I291" s="42"/>
      <c r="J291" s="42"/>
    </row>
    <row r="292" spans="1:10" ht="15">
      <c r="A292" s="42"/>
      <c r="B292" s="307" t="s">
        <v>993</v>
      </c>
      <c r="C292" s="285" t="s">
        <v>1192</v>
      </c>
      <c r="D292" s="222" t="s">
        <v>1199</v>
      </c>
      <c r="E292" s="255">
        <v>120</v>
      </c>
      <c r="F292" s="255">
        <f t="shared" si="9"/>
        <v>120</v>
      </c>
      <c r="G292" s="264">
        <f t="shared" si="10"/>
        <v>0</v>
      </c>
      <c r="H292" s="42"/>
      <c r="I292" s="42"/>
      <c r="J292" s="42"/>
    </row>
    <row r="293" spans="1:10" ht="15">
      <c r="A293" s="42"/>
      <c r="B293" s="307" t="s">
        <v>994</v>
      </c>
      <c r="C293" s="285" t="s">
        <v>1192</v>
      </c>
      <c r="D293" s="222" t="s">
        <v>194</v>
      </c>
      <c r="E293" s="255">
        <v>537</v>
      </c>
      <c r="F293" s="255">
        <f t="shared" si="9"/>
        <v>537</v>
      </c>
      <c r="G293" s="264">
        <f t="shared" si="10"/>
        <v>0</v>
      </c>
      <c r="H293" s="42"/>
      <c r="I293" s="42"/>
      <c r="J293" s="42"/>
    </row>
    <row r="294" spans="1:10" ht="15">
      <c r="A294" s="42"/>
      <c r="B294" s="307" t="s">
        <v>995</v>
      </c>
      <c r="C294" s="285" t="s">
        <v>1192</v>
      </c>
      <c r="D294" s="222" t="s">
        <v>194</v>
      </c>
      <c r="E294" s="255">
        <v>544</v>
      </c>
      <c r="F294" s="255">
        <f t="shared" si="9"/>
        <v>544</v>
      </c>
      <c r="G294" s="264">
        <f t="shared" si="10"/>
        <v>0</v>
      </c>
      <c r="H294" s="42"/>
      <c r="I294" s="42"/>
      <c r="J294" s="42"/>
    </row>
    <row r="295" spans="1:10" ht="15">
      <c r="A295" s="42"/>
      <c r="B295" s="307" t="s">
        <v>996</v>
      </c>
      <c r="C295" s="285" t="s">
        <v>1192</v>
      </c>
      <c r="D295" s="222" t="s">
        <v>194</v>
      </c>
      <c r="E295" s="255">
        <v>572</v>
      </c>
      <c r="F295" s="255">
        <f t="shared" si="9"/>
        <v>572</v>
      </c>
      <c r="G295" s="264">
        <f t="shared" si="10"/>
        <v>0</v>
      </c>
      <c r="H295" s="42"/>
      <c r="I295" s="42"/>
      <c r="J295" s="42"/>
    </row>
    <row r="296" spans="1:10" ht="15">
      <c r="A296" s="42"/>
      <c r="B296" s="307" t="s">
        <v>210</v>
      </c>
      <c r="C296" s="285" t="s">
        <v>1192</v>
      </c>
      <c r="D296" s="222" t="s">
        <v>194</v>
      </c>
      <c r="E296" s="255">
        <v>462</v>
      </c>
      <c r="F296" s="255">
        <f t="shared" si="9"/>
        <v>462</v>
      </c>
      <c r="G296" s="264">
        <f t="shared" si="10"/>
        <v>0</v>
      </c>
      <c r="H296" s="42"/>
      <c r="I296" s="42"/>
      <c r="J296" s="42"/>
    </row>
    <row r="297" spans="1:10" ht="15">
      <c r="A297" s="42"/>
      <c r="B297" s="307" t="s">
        <v>212</v>
      </c>
      <c r="C297" s="285" t="s">
        <v>1192</v>
      </c>
      <c r="D297" s="222" t="s">
        <v>194</v>
      </c>
      <c r="E297" s="255">
        <v>567</v>
      </c>
      <c r="F297" s="255">
        <f t="shared" si="9"/>
        <v>567</v>
      </c>
      <c r="G297" s="264">
        <f t="shared" si="10"/>
        <v>0</v>
      </c>
      <c r="H297" s="42"/>
      <c r="I297" s="42"/>
      <c r="J297" s="42"/>
    </row>
    <row r="298" spans="1:10" ht="15">
      <c r="A298" s="42"/>
      <c r="B298" s="307" t="s">
        <v>213</v>
      </c>
      <c r="C298" s="285" t="s">
        <v>1192</v>
      </c>
      <c r="D298" s="222" t="s">
        <v>194</v>
      </c>
      <c r="E298" s="255">
        <v>575</v>
      </c>
      <c r="F298" s="255">
        <f t="shared" si="9"/>
        <v>575</v>
      </c>
      <c r="G298" s="264">
        <f t="shared" si="10"/>
        <v>0</v>
      </c>
      <c r="H298" s="42"/>
      <c r="I298" s="42"/>
      <c r="J298" s="42"/>
    </row>
    <row r="299" spans="1:10" ht="15">
      <c r="A299" s="42"/>
      <c r="B299" s="307" t="s">
        <v>214</v>
      </c>
      <c r="C299" s="285" t="s">
        <v>1192</v>
      </c>
      <c r="D299" s="222" t="s">
        <v>194</v>
      </c>
      <c r="E299" s="255">
        <v>759</v>
      </c>
      <c r="F299" s="255">
        <f t="shared" si="9"/>
        <v>759</v>
      </c>
      <c r="G299" s="264">
        <f t="shared" si="10"/>
        <v>0</v>
      </c>
      <c r="H299" s="42"/>
      <c r="I299" s="42"/>
      <c r="J299" s="42"/>
    </row>
    <row r="300" spans="1:10" ht="15">
      <c r="A300" s="42"/>
      <c r="B300" s="307" t="s">
        <v>215</v>
      </c>
      <c r="C300" s="285" t="s">
        <v>1192</v>
      </c>
      <c r="D300" s="222" t="s">
        <v>194</v>
      </c>
      <c r="E300" s="255">
        <v>605</v>
      </c>
      <c r="F300" s="255">
        <f t="shared" si="9"/>
        <v>605</v>
      </c>
      <c r="G300" s="264">
        <f t="shared" si="10"/>
        <v>0</v>
      </c>
      <c r="H300" s="42"/>
      <c r="I300" s="42"/>
      <c r="J300" s="42"/>
    </row>
    <row r="301" spans="1:10" ht="15">
      <c r="A301" s="42"/>
      <c r="B301" s="307" t="s">
        <v>216</v>
      </c>
      <c r="C301" s="285" t="s">
        <v>1192</v>
      </c>
      <c r="D301" s="222" t="s">
        <v>194</v>
      </c>
      <c r="E301" s="255">
        <v>614</v>
      </c>
      <c r="F301" s="255">
        <f t="shared" si="9"/>
        <v>614</v>
      </c>
      <c r="G301" s="264">
        <f t="shared" si="10"/>
        <v>0</v>
      </c>
      <c r="H301" s="42"/>
      <c r="I301" s="42"/>
      <c r="J301" s="42"/>
    </row>
    <row r="302" spans="1:10" ht="15">
      <c r="A302" s="42"/>
      <c r="B302" s="307" t="s">
        <v>217</v>
      </c>
      <c r="C302" s="285" t="s">
        <v>1192</v>
      </c>
      <c r="D302" s="222" t="s">
        <v>194</v>
      </c>
      <c r="E302" s="255">
        <v>641</v>
      </c>
      <c r="F302" s="255">
        <f t="shared" si="9"/>
        <v>641</v>
      </c>
      <c r="G302" s="264">
        <f t="shared" si="10"/>
        <v>0</v>
      </c>
      <c r="H302" s="42"/>
      <c r="I302" s="42"/>
      <c r="J302" s="42"/>
    </row>
    <row r="303" spans="1:10" ht="15">
      <c r="A303" s="42"/>
      <c r="B303" s="307" t="s">
        <v>620</v>
      </c>
      <c r="C303" s="285" t="s">
        <v>1193</v>
      </c>
      <c r="D303" s="222" t="s">
        <v>140</v>
      </c>
      <c r="E303" s="255">
        <v>1972</v>
      </c>
      <c r="F303" s="255">
        <f t="shared" si="9"/>
        <v>1972</v>
      </c>
      <c r="G303" s="264">
        <f t="shared" si="10"/>
        <v>0</v>
      </c>
      <c r="H303" s="42"/>
      <c r="I303" s="42"/>
      <c r="J303" s="42"/>
    </row>
    <row r="304" spans="1:10" ht="15">
      <c r="A304" s="42"/>
      <c r="B304" s="307" t="s">
        <v>518</v>
      </c>
      <c r="C304" s="285" t="s">
        <v>1193</v>
      </c>
      <c r="D304" s="222" t="s">
        <v>140</v>
      </c>
      <c r="E304" s="255">
        <v>25</v>
      </c>
      <c r="F304" s="255">
        <f t="shared" si="9"/>
        <v>25</v>
      </c>
      <c r="G304" s="264">
        <f t="shared" si="10"/>
        <v>0</v>
      </c>
      <c r="H304" s="42"/>
      <c r="I304" s="42"/>
      <c r="J304" s="42"/>
    </row>
    <row r="305" spans="1:10" ht="15">
      <c r="A305" s="42"/>
      <c r="B305" s="307" t="s">
        <v>614</v>
      </c>
      <c r="C305" s="285" t="s">
        <v>1193</v>
      </c>
      <c r="D305" s="222" t="s">
        <v>140</v>
      </c>
      <c r="E305" s="255">
        <v>41</v>
      </c>
      <c r="F305" s="255">
        <f t="shared" si="9"/>
        <v>41</v>
      </c>
      <c r="G305" s="264">
        <f t="shared" si="10"/>
        <v>0</v>
      </c>
      <c r="H305" s="42"/>
      <c r="I305" s="42"/>
      <c r="J305" s="42"/>
    </row>
    <row r="306" spans="1:10" ht="15">
      <c r="A306" s="42"/>
      <c r="B306" s="307" t="s">
        <v>342</v>
      </c>
      <c r="C306" s="285" t="s">
        <v>533</v>
      </c>
      <c r="D306" s="222" t="s">
        <v>140</v>
      </c>
      <c r="E306" s="255">
        <v>153</v>
      </c>
      <c r="F306" s="255">
        <f t="shared" si="9"/>
        <v>153</v>
      </c>
      <c r="G306" s="264">
        <f t="shared" si="10"/>
        <v>0</v>
      </c>
      <c r="H306" s="42"/>
      <c r="I306" s="42"/>
      <c r="J306" s="42"/>
    </row>
    <row r="307" spans="1:10" ht="15">
      <c r="A307" s="42"/>
      <c r="B307" s="307" t="s">
        <v>347</v>
      </c>
      <c r="C307" s="285" t="s">
        <v>533</v>
      </c>
      <c r="D307" s="222" t="s">
        <v>140</v>
      </c>
      <c r="E307" s="255">
        <v>189</v>
      </c>
      <c r="F307" s="255">
        <f t="shared" si="9"/>
        <v>189</v>
      </c>
      <c r="G307" s="264">
        <f t="shared" si="10"/>
        <v>0</v>
      </c>
      <c r="H307" s="42"/>
      <c r="I307" s="42"/>
      <c r="J307" s="42"/>
    </row>
    <row r="308" spans="1:10" ht="15">
      <c r="A308" s="42"/>
      <c r="B308" s="307" t="s">
        <v>351</v>
      </c>
      <c r="C308" s="285" t="s">
        <v>533</v>
      </c>
      <c r="D308" s="222" t="s">
        <v>140</v>
      </c>
      <c r="E308" s="255">
        <v>138</v>
      </c>
      <c r="F308" s="255">
        <f t="shared" si="9"/>
        <v>138</v>
      </c>
      <c r="G308" s="264">
        <f t="shared" si="10"/>
        <v>0</v>
      </c>
      <c r="H308" s="42"/>
      <c r="I308" s="42"/>
      <c r="J308" s="42"/>
    </row>
    <row r="309" spans="1:10" ht="15">
      <c r="A309" s="42"/>
      <c r="B309" s="307" t="s">
        <v>354</v>
      </c>
      <c r="C309" s="285" t="s">
        <v>533</v>
      </c>
      <c r="D309" s="222" t="s">
        <v>140</v>
      </c>
      <c r="E309" s="255">
        <v>138</v>
      </c>
      <c r="F309" s="255">
        <f t="shared" si="9"/>
        <v>138</v>
      </c>
      <c r="G309" s="264">
        <f t="shared" si="10"/>
        <v>0</v>
      </c>
      <c r="H309" s="42"/>
      <c r="I309" s="42"/>
      <c r="J309" s="42"/>
    </row>
    <row r="310" spans="1:10" ht="15">
      <c r="A310" s="42"/>
      <c r="B310" s="307" t="s">
        <v>734</v>
      </c>
      <c r="C310" s="285" t="s">
        <v>533</v>
      </c>
      <c r="D310" s="222" t="s">
        <v>140</v>
      </c>
      <c r="E310" s="255">
        <v>172</v>
      </c>
      <c r="F310" s="255">
        <f t="shared" si="9"/>
        <v>172</v>
      </c>
      <c r="G310" s="264">
        <f t="shared" si="10"/>
        <v>0</v>
      </c>
      <c r="H310" s="42"/>
      <c r="I310" s="42"/>
      <c r="J310" s="42"/>
    </row>
    <row r="311" spans="1:10" ht="15">
      <c r="A311" s="42"/>
      <c r="B311" s="307" t="s">
        <v>281</v>
      </c>
      <c r="C311" s="285" t="s">
        <v>533</v>
      </c>
      <c r="D311" s="222" t="s">
        <v>140</v>
      </c>
      <c r="E311" s="255">
        <v>172</v>
      </c>
      <c r="F311" s="255">
        <f t="shared" si="9"/>
        <v>172</v>
      </c>
      <c r="G311" s="264">
        <f t="shared" si="10"/>
        <v>0</v>
      </c>
      <c r="H311" s="42"/>
      <c r="I311" s="42"/>
      <c r="J311" s="42"/>
    </row>
    <row r="312" spans="1:10" ht="15">
      <c r="A312" s="42"/>
      <c r="B312" s="307" t="s">
        <v>403</v>
      </c>
      <c r="C312" s="285" t="s">
        <v>533</v>
      </c>
      <c r="D312" s="222" t="s">
        <v>140</v>
      </c>
      <c r="E312" s="255">
        <v>171</v>
      </c>
      <c r="F312" s="255">
        <f t="shared" si="9"/>
        <v>171</v>
      </c>
      <c r="G312" s="264">
        <f t="shared" si="10"/>
        <v>0</v>
      </c>
      <c r="H312" s="42"/>
      <c r="I312" s="42"/>
      <c r="J312" s="42"/>
    </row>
    <row r="313" spans="1:10" ht="15">
      <c r="A313" s="42"/>
      <c r="B313" s="307" t="s">
        <v>150</v>
      </c>
      <c r="C313" s="285" t="s">
        <v>533</v>
      </c>
      <c r="D313" s="222" t="s">
        <v>140</v>
      </c>
      <c r="E313" s="255">
        <v>149</v>
      </c>
      <c r="F313" s="255">
        <f t="shared" si="9"/>
        <v>149</v>
      </c>
      <c r="G313" s="264">
        <f t="shared" si="10"/>
        <v>0</v>
      </c>
      <c r="H313" s="42"/>
      <c r="I313" s="42"/>
      <c r="J313" s="42"/>
    </row>
    <row r="314" spans="1:10" ht="15">
      <c r="A314" s="42"/>
      <c r="B314" s="307" t="s">
        <v>821</v>
      </c>
      <c r="C314" s="285" t="s">
        <v>533</v>
      </c>
      <c r="D314" s="222" t="s">
        <v>140</v>
      </c>
      <c r="E314" s="255">
        <v>126</v>
      </c>
      <c r="F314" s="255">
        <f t="shared" si="9"/>
        <v>126</v>
      </c>
      <c r="G314" s="264">
        <f t="shared" si="10"/>
        <v>0</v>
      </c>
      <c r="H314" s="42"/>
      <c r="I314" s="42"/>
      <c r="J314" s="42"/>
    </row>
    <row r="315" spans="1:10" ht="15">
      <c r="A315" s="42"/>
      <c r="B315" s="307" t="s">
        <v>356</v>
      </c>
      <c r="C315" s="285" t="s">
        <v>533</v>
      </c>
      <c r="D315" s="222" t="s">
        <v>140</v>
      </c>
      <c r="E315" s="255">
        <v>143</v>
      </c>
      <c r="F315" s="255">
        <f t="shared" si="9"/>
        <v>143</v>
      </c>
      <c r="G315" s="264">
        <f t="shared" si="10"/>
        <v>0</v>
      </c>
      <c r="H315" s="42"/>
      <c r="I315" s="42"/>
      <c r="J315" s="42"/>
    </row>
    <row r="316" spans="1:10" ht="15">
      <c r="A316" s="42"/>
      <c r="B316" s="307" t="s">
        <v>997</v>
      </c>
      <c r="C316" s="285" t="s">
        <v>533</v>
      </c>
      <c r="D316" s="222" t="s">
        <v>1199</v>
      </c>
      <c r="E316" s="255">
        <v>140</v>
      </c>
      <c r="F316" s="255">
        <f t="shared" si="9"/>
        <v>140</v>
      </c>
      <c r="G316" s="264">
        <f t="shared" si="10"/>
        <v>0</v>
      </c>
      <c r="H316" s="42"/>
      <c r="I316" s="42"/>
      <c r="J316" s="42"/>
    </row>
    <row r="317" spans="1:10" ht="15">
      <c r="A317" s="42"/>
      <c r="B317" s="307" t="s">
        <v>871</v>
      </c>
      <c r="C317" s="285" t="s">
        <v>533</v>
      </c>
      <c r="D317" s="222" t="s">
        <v>140</v>
      </c>
      <c r="E317" s="255">
        <v>259</v>
      </c>
      <c r="F317" s="255">
        <f t="shared" si="9"/>
        <v>259</v>
      </c>
      <c r="G317" s="264">
        <f t="shared" si="10"/>
        <v>0</v>
      </c>
      <c r="H317" s="42"/>
      <c r="I317" s="42"/>
      <c r="J317" s="42"/>
    </row>
    <row r="318" spans="1:10" ht="15">
      <c r="A318" s="42"/>
      <c r="B318" s="307" t="s">
        <v>872</v>
      </c>
      <c r="C318" s="285" t="s">
        <v>533</v>
      </c>
      <c r="D318" s="222" t="s">
        <v>140</v>
      </c>
      <c r="E318" s="255">
        <v>259</v>
      </c>
      <c r="F318" s="255">
        <f t="shared" si="9"/>
        <v>259</v>
      </c>
      <c r="G318" s="264">
        <f t="shared" si="10"/>
        <v>0</v>
      </c>
      <c r="H318" s="42"/>
      <c r="I318" s="42"/>
      <c r="J318" s="42"/>
    </row>
    <row r="319" spans="1:10" ht="15">
      <c r="A319" s="42"/>
      <c r="B319" s="307" t="s">
        <v>414</v>
      </c>
      <c r="C319" s="285" t="s">
        <v>533</v>
      </c>
      <c r="D319" s="222" t="s">
        <v>140</v>
      </c>
      <c r="E319" s="255">
        <v>219</v>
      </c>
      <c r="F319" s="255">
        <f t="shared" si="9"/>
        <v>219</v>
      </c>
      <c r="G319" s="264">
        <f t="shared" si="10"/>
        <v>0</v>
      </c>
      <c r="H319" s="42"/>
      <c r="I319" s="42"/>
      <c r="J319" s="42"/>
    </row>
    <row r="320" spans="1:10" ht="15">
      <c r="A320" s="42"/>
      <c r="B320" s="307" t="s">
        <v>288</v>
      </c>
      <c r="C320" s="285" t="s">
        <v>533</v>
      </c>
      <c r="D320" s="222" t="s">
        <v>140</v>
      </c>
      <c r="E320" s="255">
        <v>219</v>
      </c>
      <c r="F320" s="255">
        <f t="shared" si="9"/>
        <v>219</v>
      </c>
      <c r="G320" s="264">
        <f t="shared" si="10"/>
        <v>0</v>
      </c>
      <c r="H320" s="42"/>
      <c r="I320" s="42"/>
      <c r="J320" s="42"/>
    </row>
    <row r="321" spans="1:10" ht="15">
      <c r="A321" s="42"/>
      <c r="B321" s="307" t="s">
        <v>156</v>
      </c>
      <c r="C321" s="285" t="s">
        <v>533</v>
      </c>
      <c r="D321" s="222" t="s">
        <v>140</v>
      </c>
      <c r="E321" s="255">
        <v>201</v>
      </c>
      <c r="F321" s="255">
        <f t="shared" si="9"/>
        <v>201</v>
      </c>
      <c r="G321" s="264">
        <f t="shared" si="10"/>
        <v>0</v>
      </c>
      <c r="H321" s="42"/>
      <c r="I321" s="42"/>
      <c r="J321" s="42"/>
    </row>
    <row r="322" spans="1:10" ht="15">
      <c r="A322" s="42"/>
      <c r="B322" s="307" t="s">
        <v>361</v>
      </c>
      <c r="C322" s="285" t="s">
        <v>533</v>
      </c>
      <c r="D322" s="222" t="s">
        <v>140</v>
      </c>
      <c r="E322" s="255">
        <v>187</v>
      </c>
      <c r="F322" s="255">
        <f t="shared" si="9"/>
        <v>187</v>
      </c>
      <c r="G322" s="264">
        <f t="shared" si="10"/>
        <v>0</v>
      </c>
      <c r="H322" s="42"/>
      <c r="I322" s="42"/>
      <c r="J322" s="42"/>
    </row>
    <row r="323" spans="1:10" ht="15">
      <c r="A323" s="42"/>
      <c r="B323" s="307" t="s">
        <v>831</v>
      </c>
      <c r="C323" s="285" t="s">
        <v>533</v>
      </c>
      <c r="D323" s="222" t="s">
        <v>140</v>
      </c>
      <c r="E323" s="255">
        <v>178</v>
      </c>
      <c r="F323" s="255">
        <f t="shared" si="9"/>
        <v>178</v>
      </c>
      <c r="G323" s="264">
        <f t="shared" si="10"/>
        <v>0</v>
      </c>
      <c r="H323" s="42"/>
      <c r="I323" s="42"/>
      <c r="J323" s="42"/>
    </row>
    <row r="324" spans="1:10" ht="15">
      <c r="A324" s="42"/>
      <c r="B324" s="307" t="s">
        <v>998</v>
      </c>
      <c r="C324" s="285" t="s">
        <v>533</v>
      </c>
      <c r="D324" s="222" t="s">
        <v>1199</v>
      </c>
      <c r="E324" s="255">
        <v>53</v>
      </c>
      <c r="F324" s="255">
        <f t="shared" si="9"/>
        <v>53</v>
      </c>
      <c r="G324" s="264">
        <f t="shared" si="10"/>
        <v>0</v>
      </c>
      <c r="H324" s="42"/>
      <c r="I324" s="42"/>
      <c r="J324" s="42"/>
    </row>
    <row r="325" spans="1:10" ht="15">
      <c r="A325" s="42"/>
      <c r="B325" s="307" t="s">
        <v>276</v>
      </c>
      <c r="C325" s="285" t="s">
        <v>533</v>
      </c>
      <c r="D325" s="222" t="s">
        <v>140</v>
      </c>
      <c r="E325" s="255">
        <v>162</v>
      </c>
      <c r="F325" s="255">
        <f t="shared" si="9"/>
        <v>162</v>
      </c>
      <c r="G325" s="264">
        <f t="shared" si="10"/>
        <v>0</v>
      </c>
      <c r="H325" s="42"/>
      <c r="I325" s="42"/>
      <c r="J325" s="42"/>
    </row>
    <row r="326" spans="1:10" ht="15">
      <c r="A326" s="42"/>
      <c r="B326" s="307" t="s">
        <v>272</v>
      </c>
      <c r="C326" s="285" t="s">
        <v>533</v>
      </c>
      <c r="D326" s="222" t="s">
        <v>140</v>
      </c>
      <c r="E326" s="255">
        <v>136</v>
      </c>
      <c r="F326" s="255">
        <f t="shared" si="9"/>
        <v>136</v>
      </c>
      <c r="G326" s="264">
        <f t="shared" si="10"/>
        <v>0</v>
      </c>
      <c r="H326" s="42"/>
      <c r="I326" s="42"/>
      <c r="J326" s="42"/>
    </row>
    <row r="327" spans="1:10" ht="15">
      <c r="A327" s="42"/>
      <c r="B327" s="307" t="s">
        <v>793</v>
      </c>
      <c r="C327" s="285" t="s">
        <v>1195</v>
      </c>
      <c r="D327" s="222" t="s">
        <v>395</v>
      </c>
      <c r="E327" s="255">
        <v>660</v>
      </c>
      <c r="F327" s="255">
        <f t="shared" si="9"/>
        <v>660</v>
      </c>
      <c r="G327" s="264">
        <f t="shared" si="10"/>
        <v>0</v>
      </c>
      <c r="H327" s="42"/>
      <c r="I327" s="42"/>
      <c r="J327" s="42"/>
    </row>
    <row r="328" spans="1:10" ht="15">
      <c r="A328" s="42"/>
      <c r="B328" s="307" t="s">
        <v>794</v>
      </c>
      <c r="C328" s="285" t="s">
        <v>1195</v>
      </c>
      <c r="D328" s="222" t="s">
        <v>395</v>
      </c>
      <c r="E328" s="255">
        <v>709</v>
      </c>
      <c r="F328" s="255">
        <f t="shared" si="9"/>
        <v>709</v>
      </c>
      <c r="G328" s="264">
        <f t="shared" si="10"/>
        <v>0</v>
      </c>
      <c r="H328" s="42"/>
      <c r="I328" s="42"/>
      <c r="J328" s="42"/>
    </row>
    <row r="329" spans="1:10" ht="15">
      <c r="A329" s="42"/>
      <c r="B329" s="307" t="s">
        <v>786</v>
      </c>
      <c r="C329" s="285" t="s">
        <v>1195</v>
      </c>
      <c r="D329" s="222" t="s">
        <v>395</v>
      </c>
      <c r="E329" s="255">
        <v>280</v>
      </c>
      <c r="F329" s="255">
        <f t="shared" si="9"/>
        <v>280</v>
      </c>
      <c r="G329" s="264">
        <f t="shared" si="10"/>
        <v>0</v>
      </c>
      <c r="H329" s="42"/>
      <c r="I329" s="42"/>
      <c r="J329" s="42"/>
    </row>
    <row r="330" spans="1:10" ht="15">
      <c r="A330" s="42"/>
      <c r="B330" s="307" t="s">
        <v>789</v>
      </c>
      <c r="C330" s="285" t="s">
        <v>1195</v>
      </c>
      <c r="D330" s="222" t="s">
        <v>395</v>
      </c>
      <c r="E330" s="255">
        <v>315</v>
      </c>
      <c r="F330" s="255">
        <f t="shared" si="9"/>
        <v>315</v>
      </c>
      <c r="G330" s="264">
        <f t="shared" si="10"/>
        <v>0</v>
      </c>
      <c r="H330" s="42"/>
      <c r="I330" s="42"/>
      <c r="J330" s="42"/>
    </row>
    <row r="331" spans="1:10" ht="15">
      <c r="A331" s="42"/>
      <c r="B331" s="307" t="s">
        <v>787</v>
      </c>
      <c r="C331" s="285" t="s">
        <v>1195</v>
      </c>
      <c r="D331" s="222" t="s">
        <v>395</v>
      </c>
      <c r="E331" s="255">
        <v>341</v>
      </c>
      <c r="F331" s="255">
        <f t="shared" si="9"/>
        <v>341</v>
      </c>
      <c r="G331" s="264">
        <f t="shared" si="10"/>
        <v>0</v>
      </c>
      <c r="H331" s="42"/>
      <c r="I331" s="42"/>
      <c r="J331" s="42"/>
    </row>
    <row r="332" spans="1:10" ht="15">
      <c r="A332" s="42"/>
      <c r="B332" s="307" t="s">
        <v>788</v>
      </c>
      <c r="C332" s="285" t="s">
        <v>1195</v>
      </c>
      <c r="D332" s="222" t="s">
        <v>395</v>
      </c>
      <c r="E332" s="255">
        <v>344</v>
      </c>
      <c r="F332" s="255">
        <f t="shared" ref="F332:F395" si="11">ROUND(E332*(1-VLOOKUP(D332,$B$2:$C$8,2,0)),2)</f>
        <v>344</v>
      </c>
      <c r="G332" s="264">
        <f t="shared" si="10"/>
        <v>0</v>
      </c>
      <c r="H332" s="42"/>
      <c r="I332" s="42"/>
      <c r="J332" s="42"/>
    </row>
    <row r="333" spans="1:10" ht="15">
      <c r="A333" s="42"/>
      <c r="B333" s="307" t="s">
        <v>790</v>
      </c>
      <c r="C333" s="285" t="s">
        <v>1195</v>
      </c>
      <c r="D333" s="222" t="s">
        <v>395</v>
      </c>
      <c r="E333" s="255">
        <v>383</v>
      </c>
      <c r="F333" s="255">
        <f t="shared" si="11"/>
        <v>383</v>
      </c>
      <c r="G333" s="264">
        <f t="shared" ref="G333:G396" si="12">ROUND(F333*$G$2,0)</f>
        <v>0</v>
      </c>
      <c r="H333" s="42"/>
      <c r="I333" s="42"/>
      <c r="J333" s="42"/>
    </row>
    <row r="334" spans="1:10" ht="15">
      <c r="A334" s="42"/>
      <c r="B334" s="307" t="s">
        <v>791</v>
      </c>
      <c r="C334" s="285" t="s">
        <v>1195</v>
      </c>
      <c r="D334" s="222" t="s">
        <v>395</v>
      </c>
      <c r="E334" s="255">
        <v>557</v>
      </c>
      <c r="F334" s="255">
        <f t="shared" si="11"/>
        <v>557</v>
      </c>
      <c r="G334" s="264">
        <f t="shared" si="12"/>
        <v>0</v>
      </c>
      <c r="H334" s="42"/>
      <c r="I334" s="42"/>
      <c r="J334" s="42"/>
    </row>
    <row r="335" spans="1:10" ht="15">
      <c r="A335" s="42"/>
      <c r="B335" s="307" t="s">
        <v>792</v>
      </c>
      <c r="C335" s="285" t="s">
        <v>1195</v>
      </c>
      <c r="D335" s="222" t="s">
        <v>395</v>
      </c>
      <c r="E335" s="255">
        <v>593</v>
      </c>
      <c r="F335" s="255">
        <f t="shared" si="11"/>
        <v>593</v>
      </c>
      <c r="G335" s="264">
        <f t="shared" si="12"/>
        <v>0</v>
      </c>
      <c r="H335" s="42"/>
      <c r="I335" s="42"/>
      <c r="J335" s="42"/>
    </row>
    <row r="336" spans="1:10" ht="15">
      <c r="A336" s="42"/>
      <c r="B336" s="307" t="s">
        <v>688</v>
      </c>
      <c r="C336" s="285" t="s">
        <v>533</v>
      </c>
      <c r="D336" s="222" t="s">
        <v>140</v>
      </c>
      <c r="E336" s="255">
        <v>98</v>
      </c>
      <c r="F336" s="255">
        <f t="shared" si="11"/>
        <v>98</v>
      </c>
      <c r="G336" s="264">
        <f t="shared" si="12"/>
        <v>0</v>
      </c>
      <c r="H336" s="42"/>
      <c r="I336" s="42"/>
      <c r="J336" s="42"/>
    </row>
    <row r="337" spans="1:10" ht="15">
      <c r="A337" s="42"/>
      <c r="B337" s="307" t="s">
        <v>687</v>
      </c>
      <c r="C337" s="285" t="s">
        <v>533</v>
      </c>
      <c r="D337" s="222" t="s">
        <v>140</v>
      </c>
      <c r="E337" s="255">
        <v>98</v>
      </c>
      <c r="F337" s="255">
        <f t="shared" si="11"/>
        <v>98</v>
      </c>
      <c r="G337" s="264">
        <f t="shared" si="12"/>
        <v>0</v>
      </c>
      <c r="H337" s="42"/>
      <c r="I337" s="42"/>
      <c r="J337" s="42"/>
    </row>
    <row r="338" spans="1:10" ht="15">
      <c r="A338" s="42"/>
      <c r="B338" s="307" t="s">
        <v>686</v>
      </c>
      <c r="C338" s="285" t="s">
        <v>533</v>
      </c>
      <c r="D338" s="222" t="s">
        <v>140</v>
      </c>
      <c r="E338" s="255">
        <v>98</v>
      </c>
      <c r="F338" s="255">
        <f t="shared" si="11"/>
        <v>98</v>
      </c>
      <c r="G338" s="264">
        <f t="shared" si="12"/>
        <v>0</v>
      </c>
      <c r="H338" s="42"/>
      <c r="I338" s="42"/>
      <c r="J338" s="42"/>
    </row>
    <row r="339" spans="1:10" ht="15">
      <c r="A339" s="42"/>
      <c r="B339" s="307" t="s">
        <v>690</v>
      </c>
      <c r="C339" s="285" t="s">
        <v>533</v>
      </c>
      <c r="D339" s="222" t="s">
        <v>140</v>
      </c>
      <c r="E339" s="255">
        <v>137</v>
      </c>
      <c r="F339" s="255">
        <f t="shared" si="11"/>
        <v>137</v>
      </c>
      <c r="G339" s="264">
        <f t="shared" si="12"/>
        <v>0</v>
      </c>
      <c r="H339" s="42"/>
      <c r="I339" s="42"/>
      <c r="J339" s="42"/>
    </row>
    <row r="340" spans="1:10" ht="15">
      <c r="A340" s="42"/>
      <c r="B340" s="307" t="s">
        <v>677</v>
      </c>
      <c r="C340" s="285" t="s">
        <v>533</v>
      </c>
      <c r="D340" s="222" t="s">
        <v>140</v>
      </c>
      <c r="E340" s="255">
        <v>235</v>
      </c>
      <c r="F340" s="255">
        <f t="shared" si="11"/>
        <v>235</v>
      </c>
      <c r="G340" s="264">
        <f t="shared" si="12"/>
        <v>0</v>
      </c>
      <c r="H340" s="42"/>
      <c r="I340" s="42"/>
      <c r="J340" s="42"/>
    </row>
    <row r="341" spans="1:10" ht="15">
      <c r="A341" s="42"/>
      <c r="B341" s="307" t="s">
        <v>676</v>
      </c>
      <c r="C341" s="285" t="s">
        <v>533</v>
      </c>
      <c r="D341" s="222" t="s">
        <v>140</v>
      </c>
      <c r="E341" s="255">
        <v>237</v>
      </c>
      <c r="F341" s="255">
        <f t="shared" si="11"/>
        <v>237</v>
      </c>
      <c r="G341" s="264">
        <f t="shared" si="12"/>
        <v>0</v>
      </c>
      <c r="H341" s="42"/>
      <c r="I341" s="42"/>
      <c r="J341" s="42"/>
    </row>
    <row r="342" spans="1:10" ht="15">
      <c r="A342" s="42"/>
      <c r="B342" s="307" t="s">
        <v>675</v>
      </c>
      <c r="C342" s="285" t="s">
        <v>533</v>
      </c>
      <c r="D342" s="222" t="s">
        <v>140</v>
      </c>
      <c r="E342" s="255">
        <v>237</v>
      </c>
      <c r="F342" s="255">
        <f t="shared" si="11"/>
        <v>237</v>
      </c>
      <c r="G342" s="264">
        <f t="shared" si="12"/>
        <v>0</v>
      </c>
      <c r="H342" s="42"/>
      <c r="I342" s="42"/>
      <c r="J342" s="42"/>
    </row>
    <row r="343" spans="1:10" ht="15">
      <c r="A343" s="42"/>
      <c r="B343" s="307" t="s">
        <v>691</v>
      </c>
      <c r="C343" s="285" t="s">
        <v>533</v>
      </c>
      <c r="D343" s="222" t="s">
        <v>140</v>
      </c>
      <c r="E343" s="255">
        <v>143</v>
      </c>
      <c r="F343" s="255">
        <f t="shared" si="11"/>
        <v>143</v>
      </c>
      <c r="G343" s="264">
        <f t="shared" si="12"/>
        <v>0</v>
      </c>
      <c r="H343" s="42"/>
      <c r="I343" s="42"/>
      <c r="J343" s="42"/>
    </row>
    <row r="344" spans="1:10" ht="15">
      <c r="A344" s="42"/>
      <c r="B344" s="307" t="s">
        <v>425</v>
      </c>
      <c r="C344" s="285" t="s">
        <v>1195</v>
      </c>
      <c r="D344" s="222" t="s">
        <v>395</v>
      </c>
      <c r="E344" s="255">
        <v>795</v>
      </c>
      <c r="F344" s="255">
        <f t="shared" si="11"/>
        <v>795</v>
      </c>
      <c r="G344" s="264">
        <f t="shared" si="12"/>
        <v>0</v>
      </c>
      <c r="H344" s="42"/>
      <c r="I344" s="42"/>
      <c r="J344" s="42"/>
    </row>
    <row r="345" spans="1:10" ht="15">
      <c r="A345" s="42"/>
      <c r="B345" s="307" t="s">
        <v>420</v>
      </c>
      <c r="C345" s="285" t="s">
        <v>1195</v>
      </c>
      <c r="D345" s="222" t="s">
        <v>395</v>
      </c>
      <c r="E345" s="255">
        <v>566</v>
      </c>
      <c r="F345" s="255">
        <f t="shared" si="11"/>
        <v>566</v>
      </c>
      <c r="G345" s="264">
        <f t="shared" si="12"/>
        <v>0</v>
      </c>
      <c r="H345" s="42"/>
      <c r="I345" s="42"/>
      <c r="J345" s="42"/>
    </row>
    <row r="346" spans="1:10" ht="15">
      <c r="A346" s="42"/>
      <c r="B346" s="307" t="s">
        <v>421</v>
      </c>
      <c r="C346" s="285" t="s">
        <v>1195</v>
      </c>
      <c r="D346" s="222" t="s">
        <v>395</v>
      </c>
      <c r="E346" s="255">
        <v>610</v>
      </c>
      <c r="F346" s="255">
        <f t="shared" si="11"/>
        <v>610</v>
      </c>
      <c r="G346" s="264">
        <f t="shared" si="12"/>
        <v>0</v>
      </c>
      <c r="H346" s="42"/>
      <c r="I346" s="42"/>
      <c r="J346" s="42"/>
    </row>
    <row r="347" spans="1:10" ht="15">
      <c r="A347" s="42"/>
      <c r="B347" s="307" t="s">
        <v>422</v>
      </c>
      <c r="C347" s="285" t="s">
        <v>1195</v>
      </c>
      <c r="D347" s="222" t="s">
        <v>395</v>
      </c>
      <c r="E347" s="255">
        <v>722</v>
      </c>
      <c r="F347" s="255">
        <f t="shared" si="11"/>
        <v>722</v>
      </c>
      <c r="G347" s="264">
        <f t="shared" si="12"/>
        <v>0</v>
      </c>
      <c r="H347" s="42"/>
      <c r="I347" s="42"/>
      <c r="J347" s="42"/>
    </row>
    <row r="348" spans="1:10" ht="15">
      <c r="A348" s="42"/>
      <c r="B348" s="307" t="s">
        <v>423</v>
      </c>
      <c r="C348" s="285" t="s">
        <v>1195</v>
      </c>
      <c r="D348" s="222" t="s">
        <v>395</v>
      </c>
      <c r="E348" s="255">
        <v>767</v>
      </c>
      <c r="F348" s="255">
        <f t="shared" si="11"/>
        <v>767</v>
      </c>
      <c r="G348" s="264">
        <f t="shared" si="12"/>
        <v>0</v>
      </c>
      <c r="H348" s="42"/>
      <c r="I348" s="42"/>
      <c r="J348" s="42"/>
    </row>
    <row r="349" spans="1:10" ht="15">
      <c r="A349" s="42"/>
      <c r="B349" s="307" t="s">
        <v>424</v>
      </c>
      <c r="C349" s="285" t="s">
        <v>1195</v>
      </c>
      <c r="D349" s="222" t="s">
        <v>395</v>
      </c>
      <c r="E349" s="255">
        <v>781</v>
      </c>
      <c r="F349" s="255">
        <f t="shared" si="11"/>
        <v>781</v>
      </c>
      <c r="G349" s="264">
        <f t="shared" si="12"/>
        <v>0</v>
      </c>
      <c r="H349" s="42"/>
      <c r="I349" s="42"/>
      <c r="J349" s="42"/>
    </row>
    <row r="350" spans="1:10" ht="15">
      <c r="A350" s="42"/>
      <c r="B350" s="307" t="s">
        <v>999</v>
      </c>
      <c r="C350" s="285" t="s">
        <v>1195</v>
      </c>
      <c r="D350" s="222" t="s">
        <v>395</v>
      </c>
      <c r="E350" s="255">
        <v>478</v>
      </c>
      <c r="F350" s="255">
        <f t="shared" si="11"/>
        <v>478</v>
      </c>
      <c r="G350" s="264">
        <f t="shared" si="12"/>
        <v>0</v>
      </c>
      <c r="H350" s="42"/>
      <c r="I350" s="42"/>
      <c r="J350" s="42"/>
    </row>
    <row r="351" spans="1:10" ht="15">
      <c r="A351" s="42"/>
      <c r="B351" s="307" t="s">
        <v>1000</v>
      </c>
      <c r="C351" s="285" t="s">
        <v>1195</v>
      </c>
      <c r="D351" s="222" t="s">
        <v>395</v>
      </c>
      <c r="E351" s="255">
        <v>489</v>
      </c>
      <c r="F351" s="255">
        <f t="shared" si="11"/>
        <v>489</v>
      </c>
      <c r="G351" s="264">
        <f t="shared" si="12"/>
        <v>0</v>
      </c>
      <c r="H351" s="42"/>
      <c r="I351" s="42"/>
      <c r="J351" s="42"/>
    </row>
    <row r="352" spans="1:10" ht="15">
      <c r="A352" s="42"/>
      <c r="B352" s="307" t="s">
        <v>1001</v>
      </c>
      <c r="C352" s="285" t="s">
        <v>1195</v>
      </c>
      <c r="D352" s="222" t="s">
        <v>395</v>
      </c>
      <c r="E352" s="255">
        <v>540</v>
      </c>
      <c r="F352" s="255">
        <f t="shared" si="11"/>
        <v>540</v>
      </c>
      <c r="G352" s="264">
        <f t="shared" si="12"/>
        <v>0</v>
      </c>
      <c r="H352" s="42"/>
      <c r="I352" s="42"/>
      <c r="J352" s="42"/>
    </row>
    <row r="353" spans="1:10" ht="15">
      <c r="A353" s="42"/>
      <c r="B353" s="307" t="s">
        <v>1002</v>
      </c>
      <c r="C353" s="285" t="s">
        <v>1195</v>
      </c>
      <c r="D353" s="222" t="s">
        <v>395</v>
      </c>
      <c r="E353" s="255">
        <v>547</v>
      </c>
      <c r="F353" s="255">
        <f t="shared" si="11"/>
        <v>547</v>
      </c>
      <c r="G353" s="264">
        <f t="shared" si="12"/>
        <v>0</v>
      </c>
      <c r="H353" s="42"/>
      <c r="I353" s="42"/>
      <c r="J353" s="42"/>
    </row>
    <row r="354" spans="1:10" ht="15">
      <c r="A354" s="42"/>
      <c r="B354" s="307" t="s">
        <v>409</v>
      </c>
      <c r="C354" s="285" t="s">
        <v>1195</v>
      </c>
      <c r="D354" s="222" t="s">
        <v>395</v>
      </c>
      <c r="E354" s="255">
        <v>478</v>
      </c>
      <c r="F354" s="255">
        <f t="shared" si="11"/>
        <v>478</v>
      </c>
      <c r="G354" s="264">
        <f t="shared" si="12"/>
        <v>0</v>
      </c>
      <c r="H354" s="42"/>
      <c r="I354" s="42"/>
      <c r="J354" s="42"/>
    </row>
    <row r="355" spans="1:10" ht="15">
      <c r="A355" s="42"/>
      <c r="B355" s="307" t="s">
        <v>410</v>
      </c>
      <c r="C355" s="285" t="s">
        <v>1195</v>
      </c>
      <c r="D355" s="222" t="s">
        <v>395</v>
      </c>
      <c r="E355" s="255">
        <v>489</v>
      </c>
      <c r="F355" s="255">
        <f t="shared" si="11"/>
        <v>489</v>
      </c>
      <c r="G355" s="264">
        <f t="shared" si="12"/>
        <v>0</v>
      </c>
      <c r="H355" s="42"/>
      <c r="I355" s="42"/>
      <c r="J355" s="42"/>
    </row>
    <row r="356" spans="1:10" ht="15">
      <c r="A356" s="42"/>
      <c r="B356" s="307" t="s">
        <v>411</v>
      </c>
      <c r="C356" s="285" t="s">
        <v>1195</v>
      </c>
      <c r="D356" s="222" t="s">
        <v>395</v>
      </c>
      <c r="E356" s="255">
        <v>540</v>
      </c>
      <c r="F356" s="255">
        <f t="shared" si="11"/>
        <v>540</v>
      </c>
      <c r="G356" s="264">
        <f t="shared" si="12"/>
        <v>0</v>
      </c>
      <c r="H356" s="42"/>
      <c r="I356" s="42"/>
      <c r="J356" s="42"/>
    </row>
    <row r="357" spans="1:10" ht="15">
      <c r="A357" s="42"/>
      <c r="B357" s="307" t="s">
        <v>412</v>
      </c>
      <c r="C357" s="285" t="s">
        <v>1195</v>
      </c>
      <c r="D357" s="222" t="s">
        <v>395</v>
      </c>
      <c r="E357" s="255">
        <v>547</v>
      </c>
      <c r="F357" s="255">
        <f t="shared" si="11"/>
        <v>547</v>
      </c>
      <c r="G357" s="264">
        <f t="shared" si="12"/>
        <v>0</v>
      </c>
      <c r="H357" s="42"/>
      <c r="I357" s="42"/>
      <c r="J357" s="42"/>
    </row>
    <row r="358" spans="1:10" ht="15">
      <c r="A358" s="42"/>
      <c r="B358" s="307" t="s">
        <v>364</v>
      </c>
      <c r="C358" s="285" t="s">
        <v>1194</v>
      </c>
      <c r="D358" s="222" t="s">
        <v>784</v>
      </c>
      <c r="E358" s="255">
        <v>1265</v>
      </c>
      <c r="F358" s="255">
        <f t="shared" si="11"/>
        <v>1265</v>
      </c>
      <c r="G358" s="264">
        <f t="shared" si="12"/>
        <v>0</v>
      </c>
      <c r="H358" s="42"/>
      <c r="I358" s="42"/>
      <c r="J358" s="42"/>
    </row>
    <row r="359" spans="1:10" ht="15">
      <c r="A359" s="42"/>
      <c r="B359" s="307" t="s">
        <v>365</v>
      </c>
      <c r="C359" s="285" t="s">
        <v>1194</v>
      </c>
      <c r="D359" s="222" t="s">
        <v>784</v>
      </c>
      <c r="E359" s="255">
        <v>1317</v>
      </c>
      <c r="F359" s="255">
        <f t="shared" si="11"/>
        <v>1317</v>
      </c>
      <c r="G359" s="264">
        <f t="shared" si="12"/>
        <v>0</v>
      </c>
      <c r="H359" s="42"/>
      <c r="I359" s="42"/>
      <c r="J359" s="42"/>
    </row>
    <row r="360" spans="1:10" ht="15">
      <c r="A360" s="42"/>
      <c r="B360" s="307" t="s">
        <v>366</v>
      </c>
      <c r="C360" s="285" t="s">
        <v>1194</v>
      </c>
      <c r="D360" s="222" t="s">
        <v>784</v>
      </c>
      <c r="E360" s="255">
        <v>1440</v>
      </c>
      <c r="F360" s="255">
        <f t="shared" si="11"/>
        <v>1440</v>
      </c>
      <c r="G360" s="264">
        <f t="shared" si="12"/>
        <v>0</v>
      </c>
      <c r="H360" s="42"/>
      <c r="I360" s="42"/>
      <c r="J360" s="42"/>
    </row>
    <row r="361" spans="1:10" ht="15">
      <c r="A361" s="42"/>
      <c r="B361" s="307" t="s">
        <v>360</v>
      </c>
      <c r="C361" s="285" t="s">
        <v>1194</v>
      </c>
      <c r="D361" s="222" t="s">
        <v>784</v>
      </c>
      <c r="E361" s="255">
        <v>813</v>
      </c>
      <c r="F361" s="255">
        <f t="shared" si="11"/>
        <v>813</v>
      </c>
      <c r="G361" s="264">
        <f t="shared" si="12"/>
        <v>0</v>
      </c>
      <c r="H361" s="42"/>
      <c r="I361" s="42"/>
      <c r="J361" s="42"/>
    </row>
    <row r="362" spans="1:10" ht="15">
      <c r="A362" s="42"/>
      <c r="B362" s="307" t="s">
        <v>362</v>
      </c>
      <c r="C362" s="285" t="s">
        <v>1194</v>
      </c>
      <c r="D362" s="222" t="s">
        <v>784</v>
      </c>
      <c r="E362" s="255">
        <v>1057</v>
      </c>
      <c r="F362" s="255">
        <f t="shared" si="11"/>
        <v>1057</v>
      </c>
      <c r="G362" s="264">
        <f t="shared" si="12"/>
        <v>0</v>
      </c>
      <c r="H362" s="42"/>
      <c r="I362" s="42"/>
      <c r="J362" s="42"/>
    </row>
    <row r="363" spans="1:10" ht="15">
      <c r="A363" s="42"/>
      <c r="B363" s="307" t="s">
        <v>363</v>
      </c>
      <c r="C363" s="285" t="s">
        <v>1194</v>
      </c>
      <c r="D363" s="222" t="s">
        <v>784</v>
      </c>
      <c r="E363" s="255">
        <v>1093</v>
      </c>
      <c r="F363" s="255">
        <f t="shared" si="11"/>
        <v>1093</v>
      </c>
      <c r="G363" s="264">
        <f t="shared" si="12"/>
        <v>0</v>
      </c>
      <c r="H363" s="42"/>
      <c r="I363" s="42"/>
      <c r="J363" s="42"/>
    </row>
    <row r="364" spans="1:10" ht="15">
      <c r="A364" s="42"/>
      <c r="B364" s="307" t="s">
        <v>479</v>
      </c>
      <c r="C364" s="285" t="s">
        <v>1196</v>
      </c>
      <c r="D364" s="222" t="s">
        <v>138</v>
      </c>
      <c r="E364" s="255">
        <v>8605</v>
      </c>
      <c r="F364" s="255">
        <f t="shared" si="11"/>
        <v>8605</v>
      </c>
      <c r="G364" s="264">
        <f t="shared" si="12"/>
        <v>0</v>
      </c>
      <c r="H364" s="42"/>
      <c r="I364" s="42"/>
      <c r="J364" s="42"/>
    </row>
    <row r="365" spans="1:10" ht="15">
      <c r="A365" s="42"/>
      <c r="B365" s="307" t="s">
        <v>481</v>
      </c>
      <c r="C365" s="285" t="s">
        <v>1196</v>
      </c>
      <c r="D365" s="222" t="s">
        <v>138</v>
      </c>
      <c r="E365" s="255">
        <v>14767</v>
      </c>
      <c r="F365" s="255">
        <f t="shared" si="11"/>
        <v>14767</v>
      </c>
      <c r="G365" s="264">
        <f t="shared" si="12"/>
        <v>0</v>
      </c>
      <c r="H365" s="42"/>
      <c r="I365" s="42"/>
      <c r="J365" s="42"/>
    </row>
    <row r="366" spans="1:10" ht="15">
      <c r="A366" s="42"/>
      <c r="B366" s="307" t="s">
        <v>474</v>
      </c>
      <c r="C366" s="285" t="s">
        <v>1196</v>
      </c>
      <c r="D366" s="222" t="s">
        <v>138</v>
      </c>
      <c r="E366" s="255">
        <v>17156</v>
      </c>
      <c r="F366" s="255">
        <f t="shared" si="11"/>
        <v>17156</v>
      </c>
      <c r="G366" s="264">
        <f t="shared" si="12"/>
        <v>0</v>
      </c>
      <c r="H366" s="42"/>
      <c r="I366" s="42"/>
      <c r="J366" s="42"/>
    </row>
    <row r="367" spans="1:10" ht="15">
      <c r="A367" s="42"/>
      <c r="B367" s="307" t="s">
        <v>475</v>
      </c>
      <c r="C367" s="285" t="s">
        <v>1196</v>
      </c>
      <c r="D367" s="222" t="s">
        <v>138</v>
      </c>
      <c r="E367" s="255">
        <v>24661</v>
      </c>
      <c r="F367" s="255">
        <f t="shared" si="11"/>
        <v>24661</v>
      </c>
      <c r="G367" s="264">
        <f t="shared" si="12"/>
        <v>0</v>
      </c>
      <c r="H367" s="42"/>
      <c r="I367" s="42"/>
      <c r="J367" s="42"/>
    </row>
    <row r="368" spans="1:10" ht="15">
      <c r="A368" s="42"/>
      <c r="B368" s="307" t="s">
        <v>493</v>
      </c>
      <c r="C368" s="285" t="s">
        <v>1196</v>
      </c>
      <c r="D368" s="222" t="s">
        <v>138</v>
      </c>
      <c r="E368" s="255">
        <v>19738</v>
      </c>
      <c r="F368" s="255">
        <f t="shared" si="11"/>
        <v>19738</v>
      </c>
      <c r="G368" s="264">
        <f t="shared" si="12"/>
        <v>0</v>
      </c>
      <c r="H368" s="42"/>
      <c r="I368" s="42"/>
      <c r="J368" s="42"/>
    </row>
    <row r="369" spans="1:10" ht="15">
      <c r="A369" s="42"/>
      <c r="B369" s="307" t="s">
        <v>873</v>
      </c>
      <c r="C369" s="285" t="s">
        <v>1196</v>
      </c>
      <c r="D369" s="222" t="s">
        <v>138</v>
      </c>
      <c r="E369" s="255">
        <v>25778</v>
      </c>
      <c r="F369" s="255">
        <f t="shared" si="11"/>
        <v>25778</v>
      </c>
      <c r="G369" s="264">
        <f t="shared" si="12"/>
        <v>0</v>
      </c>
      <c r="H369" s="42"/>
      <c r="I369" s="42"/>
      <c r="J369" s="42"/>
    </row>
    <row r="370" spans="1:10" ht="15">
      <c r="A370" s="42"/>
      <c r="B370" s="307" t="s">
        <v>484</v>
      </c>
      <c r="C370" s="285" t="s">
        <v>1196</v>
      </c>
      <c r="D370" s="222" t="s">
        <v>138</v>
      </c>
      <c r="E370" s="255">
        <v>5259</v>
      </c>
      <c r="F370" s="255">
        <f t="shared" si="11"/>
        <v>5259</v>
      </c>
      <c r="G370" s="264">
        <f t="shared" si="12"/>
        <v>0</v>
      </c>
      <c r="H370" s="42"/>
      <c r="I370" s="42"/>
      <c r="J370" s="42"/>
    </row>
    <row r="371" spans="1:10" ht="15">
      <c r="A371" s="42"/>
      <c r="B371" s="307" t="s">
        <v>874</v>
      </c>
      <c r="C371" s="285" t="s">
        <v>1196</v>
      </c>
      <c r="D371" s="222" t="s">
        <v>138</v>
      </c>
      <c r="E371" s="255">
        <v>5791</v>
      </c>
      <c r="F371" s="255">
        <f t="shared" si="11"/>
        <v>5791</v>
      </c>
      <c r="G371" s="264">
        <f t="shared" si="12"/>
        <v>0</v>
      </c>
      <c r="H371" s="42"/>
      <c r="I371" s="42"/>
      <c r="J371" s="42"/>
    </row>
    <row r="372" spans="1:10" ht="15">
      <c r="A372" s="42"/>
      <c r="B372" s="307" t="s">
        <v>485</v>
      </c>
      <c r="C372" s="285" t="s">
        <v>1196</v>
      </c>
      <c r="D372" s="222" t="s">
        <v>138</v>
      </c>
      <c r="E372" s="255">
        <v>5404</v>
      </c>
      <c r="F372" s="255">
        <f t="shared" si="11"/>
        <v>5404</v>
      </c>
      <c r="G372" s="264">
        <f t="shared" si="12"/>
        <v>0</v>
      </c>
      <c r="H372" s="42"/>
      <c r="I372" s="42"/>
      <c r="J372" s="42"/>
    </row>
    <row r="373" spans="1:10" ht="15">
      <c r="A373" s="42"/>
      <c r="B373" s="307" t="s">
        <v>875</v>
      </c>
      <c r="C373" s="285" t="s">
        <v>1196</v>
      </c>
      <c r="D373" s="222" t="s">
        <v>138</v>
      </c>
      <c r="E373" s="255">
        <v>6078</v>
      </c>
      <c r="F373" s="255">
        <f t="shared" si="11"/>
        <v>6078</v>
      </c>
      <c r="G373" s="264">
        <f t="shared" si="12"/>
        <v>0</v>
      </c>
      <c r="H373" s="42"/>
      <c r="I373" s="42"/>
      <c r="J373" s="42"/>
    </row>
    <row r="374" spans="1:10" ht="15">
      <c r="A374" s="42"/>
      <c r="B374" s="307" t="s">
        <v>486</v>
      </c>
      <c r="C374" s="285" t="s">
        <v>1196</v>
      </c>
      <c r="D374" s="222" t="s">
        <v>138</v>
      </c>
      <c r="E374" s="255">
        <v>6548</v>
      </c>
      <c r="F374" s="255">
        <f t="shared" si="11"/>
        <v>6548</v>
      </c>
      <c r="G374" s="264">
        <f t="shared" si="12"/>
        <v>0</v>
      </c>
      <c r="H374" s="42"/>
      <c r="I374" s="42"/>
      <c r="J374" s="42"/>
    </row>
    <row r="375" spans="1:10" ht="15">
      <c r="A375" s="42"/>
      <c r="B375" s="307" t="s">
        <v>876</v>
      </c>
      <c r="C375" s="285" t="s">
        <v>1196</v>
      </c>
      <c r="D375" s="222" t="s">
        <v>138</v>
      </c>
      <c r="E375" s="255">
        <v>7706</v>
      </c>
      <c r="F375" s="255">
        <f t="shared" si="11"/>
        <v>7706</v>
      </c>
      <c r="G375" s="264">
        <f t="shared" si="12"/>
        <v>0</v>
      </c>
      <c r="H375" s="42"/>
      <c r="I375" s="42"/>
      <c r="J375" s="42"/>
    </row>
    <row r="376" spans="1:10" ht="15">
      <c r="A376" s="42"/>
      <c r="B376" s="307" t="s">
        <v>487</v>
      </c>
      <c r="C376" s="285" t="s">
        <v>1196</v>
      </c>
      <c r="D376" s="222" t="s">
        <v>138</v>
      </c>
      <c r="E376" s="255">
        <v>6733</v>
      </c>
      <c r="F376" s="255">
        <f t="shared" si="11"/>
        <v>6733</v>
      </c>
      <c r="G376" s="264">
        <f t="shared" si="12"/>
        <v>0</v>
      </c>
      <c r="H376" s="42"/>
      <c r="I376" s="42"/>
      <c r="J376" s="42"/>
    </row>
    <row r="377" spans="1:10" ht="15">
      <c r="A377" s="42"/>
      <c r="B377" s="307" t="s">
        <v>877</v>
      </c>
      <c r="C377" s="285" t="s">
        <v>1196</v>
      </c>
      <c r="D377" s="222" t="s">
        <v>138</v>
      </c>
      <c r="E377" s="255">
        <v>8146</v>
      </c>
      <c r="F377" s="255">
        <f t="shared" si="11"/>
        <v>8146</v>
      </c>
      <c r="G377" s="264">
        <f t="shared" si="12"/>
        <v>0</v>
      </c>
      <c r="H377" s="42"/>
      <c r="I377" s="42"/>
      <c r="J377" s="42"/>
    </row>
    <row r="378" spans="1:10" ht="15">
      <c r="A378" s="42"/>
      <c r="B378" s="307" t="s">
        <v>488</v>
      </c>
      <c r="C378" s="285" t="s">
        <v>1196</v>
      </c>
      <c r="D378" s="222" t="s">
        <v>138</v>
      </c>
      <c r="E378" s="255">
        <v>8384</v>
      </c>
      <c r="F378" s="255">
        <f t="shared" si="11"/>
        <v>8384</v>
      </c>
      <c r="G378" s="264">
        <f t="shared" si="12"/>
        <v>0</v>
      </c>
      <c r="H378" s="42"/>
      <c r="I378" s="42"/>
      <c r="J378" s="42"/>
    </row>
    <row r="379" spans="1:10" ht="15">
      <c r="A379" s="42"/>
      <c r="B379" s="307" t="s">
        <v>878</v>
      </c>
      <c r="C379" s="285" t="s">
        <v>1196</v>
      </c>
      <c r="D379" s="222" t="s">
        <v>138</v>
      </c>
      <c r="E379" s="255">
        <v>11309</v>
      </c>
      <c r="F379" s="255">
        <f t="shared" si="11"/>
        <v>11309</v>
      </c>
      <c r="G379" s="264">
        <f t="shared" si="12"/>
        <v>0</v>
      </c>
      <c r="H379" s="42"/>
      <c r="I379" s="42"/>
      <c r="J379" s="42"/>
    </row>
    <row r="380" spans="1:10" ht="15">
      <c r="A380" s="42"/>
      <c r="B380" s="307" t="s">
        <v>489</v>
      </c>
      <c r="C380" s="285" t="s">
        <v>1196</v>
      </c>
      <c r="D380" s="222" t="s">
        <v>138</v>
      </c>
      <c r="E380" s="255">
        <v>11338</v>
      </c>
      <c r="F380" s="255">
        <f t="shared" si="11"/>
        <v>11338</v>
      </c>
      <c r="G380" s="264">
        <f t="shared" si="12"/>
        <v>0</v>
      </c>
      <c r="H380" s="42"/>
      <c r="I380" s="42"/>
      <c r="J380" s="42"/>
    </row>
    <row r="381" spans="1:10" ht="15">
      <c r="A381" s="42"/>
      <c r="B381" s="307" t="s">
        <v>879</v>
      </c>
      <c r="C381" s="285" t="s">
        <v>1196</v>
      </c>
      <c r="D381" s="222" t="s">
        <v>138</v>
      </c>
      <c r="E381" s="255">
        <v>12720</v>
      </c>
      <c r="F381" s="255">
        <f t="shared" si="11"/>
        <v>12720</v>
      </c>
      <c r="G381" s="264">
        <f t="shared" si="12"/>
        <v>0</v>
      </c>
      <c r="H381" s="42"/>
      <c r="I381" s="42"/>
      <c r="J381" s="42"/>
    </row>
    <row r="382" spans="1:10" ht="15">
      <c r="A382" s="42"/>
      <c r="B382" s="307" t="s">
        <v>490</v>
      </c>
      <c r="C382" s="285" t="s">
        <v>1196</v>
      </c>
      <c r="D382" s="222" t="s">
        <v>138</v>
      </c>
      <c r="E382" s="255">
        <v>12103</v>
      </c>
      <c r="F382" s="255">
        <f t="shared" si="11"/>
        <v>12103</v>
      </c>
      <c r="G382" s="264">
        <f t="shared" si="12"/>
        <v>0</v>
      </c>
      <c r="H382" s="42"/>
      <c r="I382" s="42"/>
      <c r="J382" s="42"/>
    </row>
    <row r="383" spans="1:10" ht="15">
      <c r="A383" s="42"/>
      <c r="B383" s="307" t="s">
        <v>880</v>
      </c>
      <c r="C383" s="285" t="s">
        <v>1196</v>
      </c>
      <c r="D383" s="222" t="s">
        <v>138</v>
      </c>
      <c r="E383" s="255">
        <v>15675</v>
      </c>
      <c r="F383" s="255">
        <f t="shared" si="11"/>
        <v>15675</v>
      </c>
      <c r="G383" s="264">
        <f t="shared" si="12"/>
        <v>0</v>
      </c>
      <c r="H383" s="42"/>
      <c r="I383" s="42"/>
      <c r="J383" s="42"/>
    </row>
    <row r="384" spans="1:10" ht="15">
      <c r="A384" s="42"/>
      <c r="B384" s="307" t="s">
        <v>491</v>
      </c>
      <c r="C384" s="285" t="s">
        <v>1196</v>
      </c>
      <c r="D384" s="222" t="s">
        <v>138</v>
      </c>
      <c r="E384" s="255">
        <v>13681</v>
      </c>
      <c r="F384" s="255">
        <f t="shared" si="11"/>
        <v>13681</v>
      </c>
      <c r="G384" s="264">
        <f t="shared" si="12"/>
        <v>0</v>
      </c>
      <c r="H384" s="42"/>
      <c r="I384" s="42"/>
      <c r="J384" s="42"/>
    </row>
    <row r="385" spans="1:10" ht="15">
      <c r="A385" s="42"/>
      <c r="B385" s="307" t="s">
        <v>881</v>
      </c>
      <c r="C385" s="285" t="s">
        <v>1196</v>
      </c>
      <c r="D385" s="222" t="s">
        <v>138</v>
      </c>
      <c r="E385" s="255">
        <v>15614</v>
      </c>
      <c r="F385" s="255">
        <f t="shared" si="11"/>
        <v>15614</v>
      </c>
      <c r="G385" s="264">
        <f t="shared" si="12"/>
        <v>0</v>
      </c>
      <c r="H385" s="42"/>
      <c r="I385" s="42"/>
      <c r="J385" s="42"/>
    </row>
    <row r="386" spans="1:10" ht="15">
      <c r="A386" s="42"/>
      <c r="B386" s="307" t="s">
        <v>492</v>
      </c>
      <c r="C386" s="285" t="s">
        <v>1196</v>
      </c>
      <c r="D386" s="222" t="s">
        <v>138</v>
      </c>
      <c r="E386" s="255">
        <v>15647</v>
      </c>
      <c r="F386" s="255">
        <f t="shared" si="11"/>
        <v>15647</v>
      </c>
      <c r="G386" s="264">
        <f t="shared" si="12"/>
        <v>0</v>
      </c>
      <c r="H386" s="42"/>
      <c r="I386" s="42"/>
      <c r="J386" s="42"/>
    </row>
    <row r="387" spans="1:10" ht="15">
      <c r="A387" s="42"/>
      <c r="B387" s="307" t="s">
        <v>882</v>
      </c>
      <c r="C387" s="285" t="s">
        <v>1196</v>
      </c>
      <c r="D387" s="222" t="s">
        <v>138</v>
      </c>
      <c r="E387" s="255">
        <v>20197</v>
      </c>
      <c r="F387" s="255">
        <f t="shared" si="11"/>
        <v>20197</v>
      </c>
      <c r="G387" s="264">
        <f t="shared" si="12"/>
        <v>0</v>
      </c>
      <c r="H387" s="42"/>
      <c r="I387" s="42"/>
      <c r="J387" s="42"/>
    </row>
    <row r="388" spans="1:10" ht="15">
      <c r="A388" s="42"/>
      <c r="B388" s="307" t="s">
        <v>1003</v>
      </c>
      <c r="C388" s="285" t="s">
        <v>1197</v>
      </c>
      <c r="D388" s="222" t="s">
        <v>138</v>
      </c>
      <c r="E388" s="255">
        <v>592.79999999999995</v>
      </c>
      <c r="F388" s="255">
        <f t="shared" si="11"/>
        <v>592.79999999999995</v>
      </c>
      <c r="G388" s="264">
        <f t="shared" si="12"/>
        <v>0</v>
      </c>
      <c r="H388" s="42"/>
      <c r="I388" s="42"/>
      <c r="J388" s="42"/>
    </row>
    <row r="389" spans="1:10" ht="15">
      <c r="A389" s="42"/>
      <c r="B389" s="307" t="s">
        <v>1004</v>
      </c>
      <c r="C389" s="285" t="s">
        <v>1197</v>
      </c>
      <c r="D389" s="222" t="s">
        <v>138</v>
      </c>
      <c r="E389" s="255">
        <v>1022</v>
      </c>
      <c r="F389" s="255">
        <f t="shared" si="11"/>
        <v>1022</v>
      </c>
      <c r="G389" s="264">
        <f t="shared" si="12"/>
        <v>0</v>
      </c>
      <c r="H389" s="42"/>
      <c r="I389" s="42"/>
      <c r="J389" s="42"/>
    </row>
    <row r="390" spans="1:10" ht="15">
      <c r="A390" s="42"/>
      <c r="B390" s="307" t="s">
        <v>1005</v>
      </c>
      <c r="C390" s="285" t="s">
        <v>1197</v>
      </c>
      <c r="D390" s="222" t="s">
        <v>138</v>
      </c>
      <c r="E390" s="255">
        <v>1113</v>
      </c>
      <c r="F390" s="255">
        <f t="shared" si="11"/>
        <v>1113</v>
      </c>
      <c r="G390" s="264">
        <f t="shared" si="12"/>
        <v>0</v>
      </c>
      <c r="H390" s="42"/>
      <c r="I390" s="42"/>
      <c r="J390" s="42"/>
    </row>
    <row r="391" spans="1:10" ht="15">
      <c r="A391" s="42"/>
      <c r="B391" s="307" t="s">
        <v>188</v>
      </c>
      <c r="C391" s="285" t="s">
        <v>1197</v>
      </c>
      <c r="D391" s="222" t="s">
        <v>138</v>
      </c>
      <c r="E391" s="255">
        <v>1395</v>
      </c>
      <c r="F391" s="255">
        <f t="shared" si="11"/>
        <v>1395</v>
      </c>
      <c r="G391" s="264">
        <f t="shared" si="12"/>
        <v>0</v>
      </c>
      <c r="H391" s="42"/>
      <c r="I391" s="42"/>
      <c r="J391" s="42"/>
    </row>
    <row r="392" spans="1:10" ht="15">
      <c r="A392" s="42"/>
      <c r="B392" s="307" t="s">
        <v>1006</v>
      </c>
      <c r="C392" s="285" t="s">
        <v>1197</v>
      </c>
      <c r="D392" s="222" t="s">
        <v>138</v>
      </c>
      <c r="E392" s="255">
        <v>728</v>
      </c>
      <c r="F392" s="255">
        <f t="shared" si="11"/>
        <v>728</v>
      </c>
      <c r="G392" s="264">
        <f t="shared" si="12"/>
        <v>0</v>
      </c>
      <c r="H392" s="42"/>
      <c r="I392" s="42"/>
      <c r="J392" s="42"/>
    </row>
    <row r="393" spans="1:10" ht="15">
      <c r="A393" s="42"/>
      <c r="B393" s="307" t="s">
        <v>187</v>
      </c>
      <c r="C393" s="285" t="s">
        <v>1197</v>
      </c>
      <c r="D393" s="222" t="s">
        <v>138</v>
      </c>
      <c r="E393" s="255">
        <v>997</v>
      </c>
      <c r="F393" s="255">
        <f t="shared" si="11"/>
        <v>997</v>
      </c>
      <c r="G393" s="264">
        <f t="shared" si="12"/>
        <v>0</v>
      </c>
      <c r="H393" s="42"/>
      <c r="I393" s="42"/>
      <c r="J393" s="42"/>
    </row>
    <row r="394" spans="1:10" ht="15">
      <c r="A394" s="42"/>
      <c r="B394" s="307" t="s">
        <v>913</v>
      </c>
      <c r="C394" s="285" t="s">
        <v>1197</v>
      </c>
      <c r="D394" s="222" t="s">
        <v>138</v>
      </c>
      <c r="E394" s="255">
        <v>1959</v>
      </c>
      <c r="F394" s="255">
        <f t="shared" si="11"/>
        <v>1959</v>
      </c>
      <c r="G394" s="264">
        <f t="shared" si="12"/>
        <v>0</v>
      </c>
      <c r="H394" s="42"/>
      <c r="I394" s="42"/>
      <c r="J394" s="42"/>
    </row>
    <row r="395" spans="1:10" ht="15">
      <c r="A395" s="42"/>
      <c r="B395" s="307" t="s">
        <v>910</v>
      </c>
      <c r="C395" s="285" t="s">
        <v>1197</v>
      </c>
      <c r="D395" s="222" t="s">
        <v>138</v>
      </c>
      <c r="E395" s="255">
        <v>622</v>
      </c>
      <c r="F395" s="255">
        <f t="shared" si="11"/>
        <v>622</v>
      </c>
      <c r="G395" s="264">
        <f t="shared" si="12"/>
        <v>0</v>
      </c>
      <c r="H395" s="42"/>
      <c r="I395" s="42"/>
      <c r="J395" s="42"/>
    </row>
    <row r="396" spans="1:10" ht="15">
      <c r="A396" s="42"/>
      <c r="B396" s="307" t="s">
        <v>47</v>
      </c>
      <c r="C396" s="285" t="s">
        <v>1198</v>
      </c>
      <c r="D396" s="222" t="s">
        <v>46</v>
      </c>
      <c r="E396" s="255">
        <v>71</v>
      </c>
      <c r="F396" s="255">
        <f t="shared" ref="F396:F459" si="13">ROUND(E396*(1-VLOOKUP(D396,$B$2:$C$8,2,0)),2)</f>
        <v>71</v>
      </c>
      <c r="G396" s="264">
        <f t="shared" si="12"/>
        <v>0</v>
      </c>
      <c r="H396" s="42"/>
      <c r="I396" s="42"/>
      <c r="J396" s="42"/>
    </row>
    <row r="397" spans="1:10" ht="15">
      <c r="A397" s="42"/>
      <c r="B397" s="307" t="s">
        <v>49</v>
      </c>
      <c r="C397" s="285" t="s">
        <v>1198</v>
      </c>
      <c r="D397" s="222" t="s">
        <v>46</v>
      </c>
      <c r="E397" s="255">
        <v>76</v>
      </c>
      <c r="F397" s="255">
        <f t="shared" si="13"/>
        <v>76</v>
      </c>
      <c r="G397" s="264">
        <f t="shared" ref="G397:G460" si="14">ROUND(F397*$G$2,0)</f>
        <v>0</v>
      </c>
      <c r="H397" s="42"/>
      <c r="I397" s="42"/>
      <c r="J397" s="42"/>
    </row>
    <row r="398" spans="1:10" ht="15">
      <c r="A398" s="42"/>
      <c r="B398" s="307" t="s">
        <v>57</v>
      </c>
      <c r="C398" s="285" t="s">
        <v>1198</v>
      </c>
      <c r="D398" s="222" t="s">
        <v>46</v>
      </c>
      <c r="E398" s="255">
        <v>119</v>
      </c>
      <c r="F398" s="255">
        <f t="shared" si="13"/>
        <v>119</v>
      </c>
      <c r="G398" s="264">
        <f t="shared" si="14"/>
        <v>0</v>
      </c>
      <c r="H398" s="42"/>
      <c r="I398" s="42"/>
      <c r="J398" s="42"/>
    </row>
    <row r="399" spans="1:10" ht="15">
      <c r="A399" s="42"/>
      <c r="B399" s="307" t="s">
        <v>51</v>
      </c>
      <c r="C399" s="285" t="s">
        <v>1198</v>
      </c>
      <c r="D399" s="222" t="s">
        <v>46</v>
      </c>
      <c r="E399" s="255">
        <v>102</v>
      </c>
      <c r="F399" s="255">
        <f t="shared" si="13"/>
        <v>102</v>
      </c>
      <c r="G399" s="264">
        <f t="shared" si="14"/>
        <v>0</v>
      </c>
      <c r="H399" s="42"/>
      <c r="I399" s="42"/>
      <c r="J399" s="42"/>
    </row>
    <row r="400" spans="1:10" ht="15">
      <c r="A400" s="42"/>
      <c r="B400" s="307" t="s">
        <v>59</v>
      </c>
      <c r="C400" s="285" t="s">
        <v>1198</v>
      </c>
      <c r="D400" s="222" t="s">
        <v>46</v>
      </c>
      <c r="E400" s="255">
        <v>130</v>
      </c>
      <c r="F400" s="255">
        <f t="shared" si="13"/>
        <v>130</v>
      </c>
      <c r="G400" s="264">
        <f t="shared" si="14"/>
        <v>0</v>
      </c>
      <c r="H400" s="42"/>
      <c r="I400" s="42"/>
      <c r="J400" s="42"/>
    </row>
    <row r="401" spans="1:10" ht="15">
      <c r="A401" s="42"/>
      <c r="B401" s="307" t="s">
        <v>53</v>
      </c>
      <c r="C401" s="285" t="s">
        <v>1198</v>
      </c>
      <c r="D401" s="222" t="s">
        <v>46</v>
      </c>
      <c r="E401" s="255">
        <v>164</v>
      </c>
      <c r="F401" s="255">
        <f t="shared" si="13"/>
        <v>164</v>
      </c>
      <c r="G401" s="264">
        <f t="shared" si="14"/>
        <v>0</v>
      </c>
      <c r="H401" s="42"/>
      <c r="I401" s="42"/>
      <c r="J401" s="42"/>
    </row>
    <row r="402" spans="1:10" ht="15">
      <c r="A402" s="42"/>
      <c r="B402" s="307" t="s">
        <v>61</v>
      </c>
      <c r="C402" s="285" t="s">
        <v>1198</v>
      </c>
      <c r="D402" s="222" t="s">
        <v>46</v>
      </c>
      <c r="E402" s="255">
        <v>219</v>
      </c>
      <c r="F402" s="255">
        <f t="shared" si="13"/>
        <v>219</v>
      </c>
      <c r="G402" s="264">
        <f t="shared" si="14"/>
        <v>0</v>
      </c>
      <c r="H402" s="42"/>
      <c r="I402" s="42"/>
      <c r="J402" s="42"/>
    </row>
    <row r="403" spans="1:10" ht="15">
      <c r="A403" s="42"/>
      <c r="B403" s="307" t="s">
        <v>55</v>
      </c>
      <c r="C403" s="285" t="s">
        <v>1198</v>
      </c>
      <c r="D403" s="222" t="s">
        <v>46</v>
      </c>
      <c r="E403" s="255">
        <v>217</v>
      </c>
      <c r="F403" s="255">
        <f t="shared" si="13"/>
        <v>217</v>
      </c>
      <c r="G403" s="264">
        <f t="shared" si="14"/>
        <v>0</v>
      </c>
      <c r="H403" s="42"/>
      <c r="I403" s="42"/>
      <c r="J403" s="42"/>
    </row>
    <row r="404" spans="1:10" ht="15">
      <c r="A404" s="42"/>
      <c r="B404" s="307" t="s">
        <v>63</v>
      </c>
      <c r="C404" s="285" t="s">
        <v>1198</v>
      </c>
      <c r="D404" s="222" t="s">
        <v>46</v>
      </c>
      <c r="E404" s="255">
        <v>309</v>
      </c>
      <c r="F404" s="255">
        <f t="shared" si="13"/>
        <v>309</v>
      </c>
      <c r="G404" s="264">
        <f t="shared" si="14"/>
        <v>0</v>
      </c>
      <c r="H404" s="42"/>
      <c r="I404" s="42"/>
      <c r="J404" s="42"/>
    </row>
    <row r="405" spans="1:10" ht="15">
      <c r="A405" s="42"/>
      <c r="B405" s="307" t="s">
        <v>933</v>
      </c>
      <c r="C405" s="285" t="s">
        <v>1198</v>
      </c>
      <c r="D405" s="222" t="s">
        <v>46</v>
      </c>
      <c r="E405" s="255">
        <v>119</v>
      </c>
      <c r="F405" s="255">
        <f t="shared" si="13"/>
        <v>119</v>
      </c>
      <c r="G405" s="264">
        <f t="shared" si="14"/>
        <v>0</v>
      </c>
      <c r="H405" s="42"/>
      <c r="I405" s="42"/>
      <c r="J405" s="42"/>
    </row>
    <row r="406" spans="1:10" ht="15">
      <c r="A406" s="42"/>
      <c r="B406" s="307" t="s">
        <v>931</v>
      </c>
      <c r="C406" s="285" t="s">
        <v>1198</v>
      </c>
      <c r="D406" s="222" t="s">
        <v>46</v>
      </c>
      <c r="E406" s="255">
        <v>130</v>
      </c>
      <c r="F406" s="255">
        <f t="shared" si="13"/>
        <v>130</v>
      </c>
      <c r="G406" s="264">
        <f t="shared" si="14"/>
        <v>0</v>
      </c>
      <c r="H406" s="42"/>
      <c r="I406" s="42"/>
      <c r="J406" s="42"/>
    </row>
    <row r="407" spans="1:10" ht="15">
      <c r="A407" s="42"/>
      <c r="B407" s="307" t="s">
        <v>929</v>
      </c>
      <c r="C407" s="285" t="s">
        <v>1198</v>
      </c>
      <c r="D407" s="222" t="s">
        <v>46</v>
      </c>
      <c r="E407" s="255">
        <v>219</v>
      </c>
      <c r="F407" s="255">
        <f t="shared" si="13"/>
        <v>219</v>
      </c>
      <c r="G407" s="264">
        <f t="shared" si="14"/>
        <v>0</v>
      </c>
      <c r="H407" s="42"/>
      <c r="I407" s="42"/>
      <c r="J407" s="42"/>
    </row>
    <row r="408" spans="1:10" ht="15">
      <c r="A408" s="42"/>
      <c r="B408" s="307" t="s">
        <v>1007</v>
      </c>
      <c r="C408" s="285" t="s">
        <v>1198</v>
      </c>
      <c r="D408" s="222" t="s">
        <v>46</v>
      </c>
      <c r="E408" s="255">
        <v>65</v>
      </c>
      <c r="F408" s="255">
        <f t="shared" si="13"/>
        <v>65</v>
      </c>
      <c r="G408" s="264">
        <f t="shared" si="14"/>
        <v>0</v>
      </c>
      <c r="H408" s="42"/>
      <c r="I408" s="42"/>
      <c r="J408" s="42"/>
    </row>
    <row r="409" spans="1:10" ht="15">
      <c r="A409" s="42"/>
      <c r="B409" s="307" t="s">
        <v>1008</v>
      </c>
      <c r="C409" s="285" t="s">
        <v>1198</v>
      </c>
      <c r="D409" s="222" t="s">
        <v>46</v>
      </c>
      <c r="E409" s="255">
        <v>66</v>
      </c>
      <c r="F409" s="255">
        <f t="shared" si="13"/>
        <v>66</v>
      </c>
      <c r="G409" s="264">
        <f t="shared" si="14"/>
        <v>0</v>
      </c>
      <c r="H409" s="42"/>
      <c r="I409" s="42"/>
      <c r="J409" s="42"/>
    </row>
    <row r="410" spans="1:10" ht="15">
      <c r="A410" s="42"/>
      <c r="B410" s="307" t="s">
        <v>1009</v>
      </c>
      <c r="C410" s="285" t="s">
        <v>1198</v>
      </c>
      <c r="D410" s="222" t="s">
        <v>46</v>
      </c>
      <c r="E410" s="255">
        <v>83</v>
      </c>
      <c r="F410" s="255">
        <f t="shared" si="13"/>
        <v>83</v>
      </c>
      <c r="G410" s="264">
        <f t="shared" si="14"/>
        <v>0</v>
      </c>
      <c r="H410" s="42"/>
      <c r="I410" s="42"/>
      <c r="J410" s="42"/>
    </row>
    <row r="411" spans="1:10" ht="15">
      <c r="A411" s="42"/>
      <c r="B411" s="307" t="s">
        <v>1010</v>
      </c>
      <c r="C411" s="285" t="s">
        <v>1198</v>
      </c>
      <c r="D411" s="222" t="s">
        <v>46</v>
      </c>
      <c r="E411" s="255">
        <v>115</v>
      </c>
      <c r="F411" s="255">
        <f t="shared" si="13"/>
        <v>115</v>
      </c>
      <c r="G411" s="264">
        <f t="shared" si="14"/>
        <v>0</v>
      </c>
      <c r="H411" s="42"/>
      <c r="I411" s="42"/>
      <c r="J411" s="42"/>
    </row>
    <row r="412" spans="1:10" ht="15">
      <c r="A412" s="42"/>
      <c r="B412" s="307" t="s">
        <v>1011</v>
      </c>
      <c r="C412" s="285" t="s">
        <v>1198</v>
      </c>
      <c r="D412" s="222" t="s">
        <v>46</v>
      </c>
      <c r="E412" s="255">
        <v>132</v>
      </c>
      <c r="F412" s="255">
        <f t="shared" si="13"/>
        <v>132</v>
      </c>
      <c r="G412" s="264">
        <f t="shared" si="14"/>
        <v>0</v>
      </c>
      <c r="H412" s="42"/>
      <c r="I412" s="42"/>
      <c r="J412" s="42"/>
    </row>
    <row r="413" spans="1:10" ht="15">
      <c r="A413" s="42"/>
      <c r="B413" s="307" t="s">
        <v>1012</v>
      </c>
      <c r="C413" s="285" t="s">
        <v>1198</v>
      </c>
      <c r="D413" s="222" t="s">
        <v>46</v>
      </c>
      <c r="E413" s="255">
        <v>162</v>
      </c>
      <c r="F413" s="255">
        <f t="shared" si="13"/>
        <v>162</v>
      </c>
      <c r="G413" s="264">
        <f t="shared" si="14"/>
        <v>0</v>
      </c>
      <c r="H413" s="42"/>
      <c r="I413" s="42"/>
      <c r="J413" s="42"/>
    </row>
    <row r="414" spans="1:10" ht="15">
      <c r="A414" s="42"/>
      <c r="B414" s="307" t="s">
        <v>1013</v>
      </c>
      <c r="C414" s="285" t="s">
        <v>1198</v>
      </c>
      <c r="D414" s="222" t="s">
        <v>46</v>
      </c>
      <c r="E414" s="255">
        <v>56</v>
      </c>
      <c r="F414" s="255">
        <f t="shared" si="13"/>
        <v>56</v>
      </c>
      <c r="G414" s="264">
        <f t="shared" si="14"/>
        <v>0</v>
      </c>
      <c r="H414" s="42"/>
      <c r="I414" s="42"/>
      <c r="J414" s="42"/>
    </row>
    <row r="415" spans="1:10" ht="15">
      <c r="A415" s="42"/>
      <c r="B415" s="307" t="s">
        <v>1014</v>
      </c>
      <c r="C415" s="285" t="s">
        <v>1198</v>
      </c>
      <c r="D415" s="222" t="s">
        <v>46</v>
      </c>
      <c r="E415" s="255">
        <v>59</v>
      </c>
      <c r="F415" s="255">
        <f t="shared" si="13"/>
        <v>59</v>
      </c>
      <c r="G415" s="264">
        <f t="shared" si="14"/>
        <v>0</v>
      </c>
      <c r="H415" s="42"/>
      <c r="I415" s="42"/>
      <c r="J415" s="42"/>
    </row>
    <row r="416" spans="1:10" ht="15">
      <c r="A416" s="42"/>
      <c r="B416" s="307" t="s">
        <v>1015</v>
      </c>
      <c r="C416" s="285" t="s">
        <v>1198</v>
      </c>
      <c r="D416" s="222" t="s">
        <v>46</v>
      </c>
      <c r="E416" s="255">
        <v>64</v>
      </c>
      <c r="F416" s="255">
        <f t="shared" si="13"/>
        <v>64</v>
      </c>
      <c r="G416" s="264">
        <f t="shared" si="14"/>
        <v>0</v>
      </c>
      <c r="H416" s="42"/>
      <c r="I416" s="42"/>
      <c r="J416" s="42"/>
    </row>
    <row r="417" spans="1:10" ht="15">
      <c r="A417" s="42"/>
      <c r="B417" s="307" t="s">
        <v>1016</v>
      </c>
      <c r="C417" s="285" t="s">
        <v>1198</v>
      </c>
      <c r="D417" s="222" t="s">
        <v>46</v>
      </c>
      <c r="E417" s="255">
        <v>96</v>
      </c>
      <c r="F417" s="255">
        <f t="shared" si="13"/>
        <v>96</v>
      </c>
      <c r="G417" s="264">
        <f t="shared" si="14"/>
        <v>0</v>
      </c>
      <c r="H417" s="42"/>
      <c r="I417" s="42"/>
      <c r="J417" s="42"/>
    </row>
    <row r="418" spans="1:10" ht="15">
      <c r="A418" s="42"/>
      <c r="B418" s="307" t="s">
        <v>1017</v>
      </c>
      <c r="C418" s="285" t="s">
        <v>1198</v>
      </c>
      <c r="D418" s="222" t="s">
        <v>46</v>
      </c>
      <c r="E418" s="255">
        <v>122</v>
      </c>
      <c r="F418" s="255">
        <f t="shared" si="13"/>
        <v>122</v>
      </c>
      <c r="G418" s="264">
        <f t="shared" si="14"/>
        <v>0</v>
      </c>
      <c r="H418" s="42"/>
      <c r="I418" s="42"/>
      <c r="J418" s="42"/>
    </row>
    <row r="419" spans="1:10" ht="15">
      <c r="A419" s="42"/>
      <c r="B419" s="307" t="s">
        <v>1018</v>
      </c>
      <c r="C419" s="285" t="s">
        <v>1198</v>
      </c>
      <c r="D419" s="222" t="s">
        <v>46</v>
      </c>
      <c r="E419" s="255">
        <v>137</v>
      </c>
      <c r="F419" s="255">
        <f t="shared" si="13"/>
        <v>137</v>
      </c>
      <c r="G419" s="264">
        <f t="shared" si="14"/>
        <v>0</v>
      </c>
      <c r="H419" s="42"/>
      <c r="I419" s="42"/>
      <c r="J419" s="42"/>
    </row>
    <row r="420" spans="1:10" ht="15">
      <c r="A420" s="42"/>
      <c r="B420" s="307" t="s">
        <v>1019</v>
      </c>
      <c r="C420" s="285" t="s">
        <v>1198</v>
      </c>
      <c r="D420" s="222" t="s">
        <v>46</v>
      </c>
      <c r="E420" s="255">
        <v>149</v>
      </c>
      <c r="F420" s="255">
        <f t="shared" si="13"/>
        <v>149</v>
      </c>
      <c r="G420" s="264">
        <f t="shared" si="14"/>
        <v>0</v>
      </c>
      <c r="H420" s="42"/>
      <c r="I420" s="42"/>
      <c r="J420" s="42"/>
    </row>
    <row r="421" spans="1:10" ht="15">
      <c r="A421" s="42"/>
      <c r="B421" s="307" t="s">
        <v>1020</v>
      </c>
      <c r="C421" s="285" t="s">
        <v>1198</v>
      </c>
      <c r="D421" s="222" t="s">
        <v>46</v>
      </c>
      <c r="E421" s="255">
        <v>190</v>
      </c>
      <c r="F421" s="255">
        <f t="shared" si="13"/>
        <v>190</v>
      </c>
      <c r="G421" s="264">
        <f t="shared" si="14"/>
        <v>0</v>
      </c>
      <c r="H421" s="42"/>
      <c r="I421" s="42"/>
      <c r="J421" s="42"/>
    </row>
    <row r="422" spans="1:10" ht="15">
      <c r="A422" s="42"/>
      <c r="B422" s="307" t="s">
        <v>1021</v>
      </c>
      <c r="C422" s="285" t="s">
        <v>1198</v>
      </c>
      <c r="D422" s="222" t="s">
        <v>46</v>
      </c>
      <c r="E422" s="255">
        <v>234</v>
      </c>
      <c r="F422" s="255">
        <f t="shared" si="13"/>
        <v>234</v>
      </c>
      <c r="G422" s="264">
        <f t="shared" si="14"/>
        <v>0</v>
      </c>
      <c r="H422" s="42"/>
      <c r="I422" s="42"/>
      <c r="J422" s="42"/>
    </row>
    <row r="423" spans="1:10" ht="15">
      <c r="A423" s="42"/>
      <c r="B423" s="307" t="s">
        <v>1022</v>
      </c>
      <c r="C423" s="285" t="s">
        <v>1198</v>
      </c>
      <c r="D423" s="222" t="s">
        <v>46</v>
      </c>
      <c r="E423" s="255">
        <v>254</v>
      </c>
      <c r="F423" s="255">
        <f t="shared" si="13"/>
        <v>254</v>
      </c>
      <c r="G423" s="264">
        <f t="shared" si="14"/>
        <v>0</v>
      </c>
      <c r="H423" s="42"/>
      <c r="I423" s="42"/>
      <c r="J423" s="42"/>
    </row>
    <row r="424" spans="1:10" ht="15">
      <c r="A424" s="42"/>
      <c r="B424" s="307" t="s">
        <v>1023</v>
      </c>
      <c r="C424" s="285" t="s">
        <v>1198</v>
      </c>
      <c r="D424" s="222" t="s">
        <v>46</v>
      </c>
      <c r="E424" s="255">
        <v>48</v>
      </c>
      <c r="F424" s="255">
        <f t="shared" si="13"/>
        <v>48</v>
      </c>
      <c r="G424" s="264">
        <f t="shared" si="14"/>
        <v>0</v>
      </c>
      <c r="H424" s="42"/>
      <c r="I424" s="42"/>
      <c r="J424" s="42"/>
    </row>
    <row r="425" spans="1:10" ht="15">
      <c r="A425" s="42"/>
      <c r="B425" s="307" t="s">
        <v>1024</v>
      </c>
      <c r="C425" s="285" t="s">
        <v>1198</v>
      </c>
      <c r="D425" s="222" t="s">
        <v>46</v>
      </c>
      <c r="E425" s="255">
        <v>45</v>
      </c>
      <c r="F425" s="255">
        <f t="shared" si="13"/>
        <v>45</v>
      </c>
      <c r="G425" s="264">
        <f t="shared" si="14"/>
        <v>0</v>
      </c>
      <c r="H425" s="42"/>
      <c r="I425" s="42"/>
      <c r="J425" s="42"/>
    </row>
    <row r="426" spans="1:10" ht="15">
      <c r="A426" s="42"/>
      <c r="B426" s="307" t="s">
        <v>1025</v>
      </c>
      <c r="C426" s="285" t="s">
        <v>1198</v>
      </c>
      <c r="D426" s="222" t="s">
        <v>46</v>
      </c>
      <c r="E426" s="255">
        <v>41</v>
      </c>
      <c r="F426" s="255">
        <f t="shared" si="13"/>
        <v>41</v>
      </c>
      <c r="G426" s="264">
        <f t="shared" si="14"/>
        <v>0</v>
      </c>
      <c r="H426" s="42"/>
      <c r="I426" s="42"/>
      <c r="J426" s="42"/>
    </row>
    <row r="427" spans="1:10" ht="15">
      <c r="A427" s="42"/>
      <c r="B427" s="307" t="s">
        <v>1026</v>
      </c>
      <c r="C427" s="285" t="s">
        <v>1198</v>
      </c>
      <c r="D427" s="222" t="s">
        <v>46</v>
      </c>
      <c r="E427" s="255">
        <v>57</v>
      </c>
      <c r="F427" s="255">
        <f t="shared" si="13"/>
        <v>57</v>
      </c>
      <c r="G427" s="264">
        <f t="shared" si="14"/>
        <v>0</v>
      </c>
      <c r="H427" s="42"/>
      <c r="I427" s="42"/>
      <c r="J427" s="42"/>
    </row>
    <row r="428" spans="1:10" ht="15">
      <c r="A428" s="42"/>
      <c r="B428" s="307" t="s">
        <v>1027</v>
      </c>
      <c r="C428" s="285" t="s">
        <v>1198</v>
      </c>
      <c r="D428" s="222" t="s">
        <v>46</v>
      </c>
      <c r="E428" s="255">
        <v>62</v>
      </c>
      <c r="F428" s="255">
        <f t="shared" si="13"/>
        <v>62</v>
      </c>
      <c r="G428" s="264">
        <f t="shared" si="14"/>
        <v>0</v>
      </c>
      <c r="H428" s="42"/>
      <c r="I428" s="42"/>
      <c r="J428" s="42"/>
    </row>
    <row r="429" spans="1:10" ht="15">
      <c r="A429" s="42"/>
      <c r="B429" s="307" t="s">
        <v>1028</v>
      </c>
      <c r="C429" s="285" t="s">
        <v>1198</v>
      </c>
      <c r="D429" s="222" t="s">
        <v>46</v>
      </c>
      <c r="E429" s="255">
        <v>83</v>
      </c>
      <c r="F429" s="255">
        <f t="shared" si="13"/>
        <v>83</v>
      </c>
      <c r="G429" s="264">
        <f t="shared" si="14"/>
        <v>0</v>
      </c>
      <c r="H429" s="42"/>
      <c r="I429" s="42"/>
      <c r="J429" s="42"/>
    </row>
    <row r="430" spans="1:10" ht="15">
      <c r="A430" s="42"/>
      <c r="B430" s="307" t="s">
        <v>1029</v>
      </c>
      <c r="C430" s="285" t="s">
        <v>1198</v>
      </c>
      <c r="D430" s="222" t="s">
        <v>46</v>
      </c>
      <c r="E430" s="255">
        <v>57</v>
      </c>
      <c r="F430" s="255">
        <f t="shared" si="13"/>
        <v>57</v>
      </c>
      <c r="G430" s="264">
        <f t="shared" si="14"/>
        <v>0</v>
      </c>
      <c r="H430" s="42"/>
      <c r="I430" s="42"/>
      <c r="J430" s="42"/>
    </row>
    <row r="431" spans="1:10" ht="15">
      <c r="A431" s="42"/>
      <c r="B431" s="307" t="s">
        <v>1030</v>
      </c>
      <c r="C431" s="285" t="s">
        <v>1198</v>
      </c>
      <c r="D431" s="222" t="s">
        <v>46</v>
      </c>
      <c r="E431" s="255">
        <v>62</v>
      </c>
      <c r="F431" s="255">
        <f t="shared" si="13"/>
        <v>62</v>
      </c>
      <c r="G431" s="264">
        <f t="shared" si="14"/>
        <v>0</v>
      </c>
      <c r="H431" s="42"/>
      <c r="I431" s="42"/>
      <c r="J431" s="42"/>
    </row>
    <row r="432" spans="1:10" ht="15">
      <c r="A432" s="42"/>
      <c r="B432" s="307" t="s">
        <v>1031</v>
      </c>
      <c r="C432" s="285" t="s">
        <v>1198</v>
      </c>
      <c r="D432" s="222" t="s">
        <v>46</v>
      </c>
      <c r="E432" s="255">
        <v>114</v>
      </c>
      <c r="F432" s="255">
        <f t="shared" si="13"/>
        <v>114</v>
      </c>
      <c r="G432" s="264">
        <f t="shared" si="14"/>
        <v>0</v>
      </c>
      <c r="H432" s="42"/>
      <c r="I432" s="42"/>
      <c r="J432" s="42"/>
    </row>
    <row r="433" spans="1:10" ht="15">
      <c r="A433" s="42"/>
      <c r="B433" s="307" t="s">
        <v>1032</v>
      </c>
      <c r="C433" s="285" t="s">
        <v>1198</v>
      </c>
      <c r="D433" s="222" t="s">
        <v>46</v>
      </c>
      <c r="E433" s="255">
        <v>88</v>
      </c>
      <c r="F433" s="255">
        <f t="shared" si="13"/>
        <v>88</v>
      </c>
      <c r="G433" s="264">
        <f t="shared" si="14"/>
        <v>0</v>
      </c>
      <c r="H433" s="42"/>
      <c r="I433" s="42"/>
      <c r="J433" s="42"/>
    </row>
    <row r="434" spans="1:10" ht="15">
      <c r="A434" s="42"/>
      <c r="B434" s="307" t="s">
        <v>1033</v>
      </c>
      <c r="C434" s="285" t="s">
        <v>1198</v>
      </c>
      <c r="D434" s="222" t="s">
        <v>46</v>
      </c>
      <c r="E434" s="255">
        <v>104</v>
      </c>
      <c r="F434" s="255">
        <f t="shared" si="13"/>
        <v>104</v>
      </c>
      <c r="G434" s="264">
        <f t="shared" si="14"/>
        <v>0</v>
      </c>
      <c r="H434" s="42"/>
      <c r="I434" s="42"/>
      <c r="J434" s="42"/>
    </row>
    <row r="435" spans="1:10" ht="15">
      <c r="A435" s="42"/>
      <c r="B435" s="307" t="s">
        <v>1034</v>
      </c>
      <c r="C435" s="285" t="s">
        <v>1198</v>
      </c>
      <c r="D435" s="222" t="s">
        <v>46</v>
      </c>
      <c r="E435" s="255">
        <v>113</v>
      </c>
      <c r="F435" s="255">
        <f t="shared" si="13"/>
        <v>113</v>
      </c>
      <c r="G435" s="264">
        <f t="shared" si="14"/>
        <v>0</v>
      </c>
      <c r="H435" s="42"/>
      <c r="I435" s="42"/>
      <c r="J435" s="42"/>
    </row>
    <row r="436" spans="1:10" ht="15">
      <c r="A436" s="42"/>
      <c r="B436" s="307" t="s">
        <v>1035</v>
      </c>
      <c r="C436" s="285" t="s">
        <v>1198</v>
      </c>
      <c r="D436" s="222" t="s">
        <v>46</v>
      </c>
      <c r="E436" s="255">
        <v>197</v>
      </c>
      <c r="F436" s="255">
        <f t="shared" si="13"/>
        <v>197</v>
      </c>
      <c r="G436" s="264">
        <f t="shared" si="14"/>
        <v>0</v>
      </c>
      <c r="H436" s="42"/>
      <c r="I436" s="42"/>
      <c r="J436" s="42"/>
    </row>
    <row r="437" spans="1:10" ht="15">
      <c r="A437" s="42"/>
      <c r="B437" s="307" t="s">
        <v>1036</v>
      </c>
      <c r="C437" s="285" t="s">
        <v>1198</v>
      </c>
      <c r="D437" s="222" t="s">
        <v>46</v>
      </c>
      <c r="E437" s="255">
        <v>130</v>
      </c>
      <c r="F437" s="255">
        <f t="shared" si="13"/>
        <v>130</v>
      </c>
      <c r="G437" s="264">
        <f t="shared" si="14"/>
        <v>0</v>
      </c>
      <c r="H437" s="42"/>
      <c r="I437" s="42"/>
      <c r="J437" s="42"/>
    </row>
    <row r="438" spans="1:10" ht="15">
      <c r="A438" s="42"/>
      <c r="B438" s="307" t="s">
        <v>1037</v>
      </c>
      <c r="C438" s="285" t="s">
        <v>1198</v>
      </c>
      <c r="D438" s="222" t="s">
        <v>46</v>
      </c>
      <c r="E438" s="255">
        <v>136</v>
      </c>
      <c r="F438" s="255">
        <f t="shared" si="13"/>
        <v>136</v>
      </c>
      <c r="G438" s="264">
        <f t="shared" si="14"/>
        <v>0</v>
      </c>
      <c r="H438" s="42"/>
      <c r="I438" s="42"/>
      <c r="J438" s="42"/>
    </row>
    <row r="439" spans="1:10" ht="15">
      <c r="A439" s="42"/>
      <c r="B439" s="307" t="s">
        <v>1038</v>
      </c>
      <c r="C439" s="285" t="s">
        <v>1198</v>
      </c>
      <c r="D439" s="222" t="s">
        <v>46</v>
      </c>
      <c r="E439" s="255">
        <v>307</v>
      </c>
      <c r="F439" s="255">
        <f t="shared" si="13"/>
        <v>307</v>
      </c>
      <c r="G439" s="264">
        <f t="shared" si="14"/>
        <v>0</v>
      </c>
      <c r="H439" s="42"/>
      <c r="I439" s="42"/>
      <c r="J439" s="42"/>
    </row>
    <row r="440" spans="1:10" ht="15">
      <c r="A440" s="42"/>
      <c r="B440" s="307" t="s">
        <v>20</v>
      </c>
      <c r="C440" s="285" t="s">
        <v>1198</v>
      </c>
      <c r="D440" s="222" t="s">
        <v>46</v>
      </c>
      <c r="E440" s="255">
        <v>69</v>
      </c>
      <c r="F440" s="255">
        <f t="shared" si="13"/>
        <v>69</v>
      </c>
      <c r="G440" s="264">
        <f t="shared" si="14"/>
        <v>0</v>
      </c>
      <c r="H440" s="42"/>
      <c r="I440" s="42"/>
      <c r="J440" s="42"/>
    </row>
    <row r="441" spans="1:10" ht="15">
      <c r="A441" s="42"/>
      <c r="B441" s="307" t="s">
        <v>32</v>
      </c>
      <c r="C441" s="285" t="s">
        <v>1198</v>
      </c>
      <c r="D441" s="222" t="s">
        <v>46</v>
      </c>
      <c r="E441" s="255">
        <v>118</v>
      </c>
      <c r="F441" s="255">
        <f t="shared" si="13"/>
        <v>118</v>
      </c>
      <c r="G441" s="264">
        <f t="shared" si="14"/>
        <v>0</v>
      </c>
      <c r="H441" s="42"/>
      <c r="I441" s="42"/>
      <c r="J441" s="42"/>
    </row>
    <row r="442" spans="1:10" ht="15">
      <c r="A442" s="42"/>
      <c r="B442" s="307" t="s">
        <v>22</v>
      </c>
      <c r="C442" s="285" t="s">
        <v>1198</v>
      </c>
      <c r="D442" s="222" t="s">
        <v>46</v>
      </c>
      <c r="E442" s="255">
        <v>76</v>
      </c>
      <c r="F442" s="255">
        <f t="shared" si="13"/>
        <v>76</v>
      </c>
      <c r="G442" s="264">
        <f t="shared" si="14"/>
        <v>0</v>
      </c>
      <c r="H442" s="42"/>
      <c r="I442" s="42"/>
      <c r="J442" s="42"/>
    </row>
    <row r="443" spans="1:10" ht="15">
      <c r="A443" s="42"/>
      <c r="B443" s="307" t="s">
        <v>12</v>
      </c>
      <c r="C443" s="285" t="s">
        <v>1198</v>
      </c>
      <c r="D443" s="222" t="s">
        <v>46</v>
      </c>
      <c r="E443" s="255">
        <v>119</v>
      </c>
      <c r="F443" s="255">
        <f t="shared" si="13"/>
        <v>119</v>
      </c>
      <c r="G443" s="264">
        <f t="shared" si="14"/>
        <v>0</v>
      </c>
      <c r="H443" s="42"/>
      <c r="I443" s="42"/>
      <c r="J443" s="42"/>
    </row>
    <row r="444" spans="1:10" ht="15">
      <c r="A444" s="42"/>
      <c r="B444" s="307" t="s">
        <v>24</v>
      </c>
      <c r="C444" s="285" t="s">
        <v>1198</v>
      </c>
      <c r="D444" s="222" t="s">
        <v>46</v>
      </c>
      <c r="E444" s="255">
        <v>102</v>
      </c>
      <c r="F444" s="255">
        <f t="shared" si="13"/>
        <v>102</v>
      </c>
      <c r="G444" s="264">
        <f t="shared" si="14"/>
        <v>0</v>
      </c>
      <c r="H444" s="42"/>
      <c r="I444" s="42"/>
      <c r="J444" s="42"/>
    </row>
    <row r="445" spans="1:10" ht="15">
      <c r="A445" s="42"/>
      <c r="B445" s="307" t="s">
        <v>14</v>
      </c>
      <c r="C445" s="285" t="s">
        <v>1198</v>
      </c>
      <c r="D445" s="222" t="s">
        <v>46</v>
      </c>
      <c r="E445" s="255">
        <v>130</v>
      </c>
      <c r="F445" s="255">
        <f t="shared" si="13"/>
        <v>130</v>
      </c>
      <c r="G445" s="264">
        <f t="shared" si="14"/>
        <v>0</v>
      </c>
      <c r="H445" s="42"/>
      <c r="I445" s="42"/>
      <c r="J445" s="42"/>
    </row>
    <row r="446" spans="1:10" ht="15">
      <c r="A446" s="42"/>
      <c r="B446" s="307" t="s">
        <v>26</v>
      </c>
      <c r="C446" s="285" t="s">
        <v>1198</v>
      </c>
      <c r="D446" s="222" t="s">
        <v>46</v>
      </c>
      <c r="E446" s="255">
        <v>164</v>
      </c>
      <c r="F446" s="255">
        <f t="shared" si="13"/>
        <v>164</v>
      </c>
      <c r="G446" s="264">
        <f t="shared" si="14"/>
        <v>0</v>
      </c>
      <c r="H446" s="42"/>
      <c r="I446" s="42"/>
      <c r="J446" s="42"/>
    </row>
    <row r="447" spans="1:10" ht="15">
      <c r="A447" s="42"/>
      <c r="B447" s="307" t="s">
        <v>16</v>
      </c>
      <c r="C447" s="285" t="s">
        <v>1198</v>
      </c>
      <c r="D447" s="222" t="s">
        <v>46</v>
      </c>
      <c r="E447" s="255">
        <v>219</v>
      </c>
      <c r="F447" s="255">
        <f t="shared" si="13"/>
        <v>219</v>
      </c>
      <c r="G447" s="264">
        <f t="shared" si="14"/>
        <v>0</v>
      </c>
      <c r="H447" s="42"/>
      <c r="I447" s="42"/>
      <c r="J447" s="42"/>
    </row>
    <row r="448" spans="1:10" ht="15">
      <c r="A448" s="42"/>
      <c r="B448" s="307" t="s">
        <v>28</v>
      </c>
      <c r="C448" s="285" t="s">
        <v>1198</v>
      </c>
      <c r="D448" s="222" t="s">
        <v>46</v>
      </c>
      <c r="E448" s="255">
        <v>217</v>
      </c>
      <c r="F448" s="255">
        <f t="shared" si="13"/>
        <v>217</v>
      </c>
      <c r="G448" s="264">
        <f t="shared" si="14"/>
        <v>0</v>
      </c>
      <c r="H448" s="42"/>
      <c r="I448" s="42"/>
      <c r="J448" s="42"/>
    </row>
    <row r="449" spans="1:10" ht="15">
      <c r="A449" s="42"/>
      <c r="B449" s="307" t="s">
        <v>18</v>
      </c>
      <c r="C449" s="285" t="s">
        <v>1198</v>
      </c>
      <c r="D449" s="222" t="s">
        <v>46</v>
      </c>
      <c r="E449" s="255">
        <v>309</v>
      </c>
      <c r="F449" s="255">
        <f t="shared" si="13"/>
        <v>309</v>
      </c>
      <c r="G449" s="264">
        <f t="shared" si="14"/>
        <v>0</v>
      </c>
      <c r="H449" s="42"/>
      <c r="I449" s="42"/>
      <c r="J449" s="42"/>
    </row>
    <row r="450" spans="1:10" ht="15">
      <c r="A450" s="42"/>
      <c r="B450" s="307" t="s">
        <v>30</v>
      </c>
      <c r="C450" s="285" t="s">
        <v>1198</v>
      </c>
      <c r="D450" s="222" t="s">
        <v>46</v>
      </c>
      <c r="E450" s="255">
        <v>228</v>
      </c>
      <c r="F450" s="255">
        <f t="shared" si="13"/>
        <v>228</v>
      </c>
      <c r="G450" s="264">
        <f t="shared" si="14"/>
        <v>0</v>
      </c>
      <c r="H450" s="42"/>
      <c r="I450" s="42"/>
      <c r="J450" s="42"/>
    </row>
    <row r="451" spans="1:10" ht="15">
      <c r="A451" s="42"/>
      <c r="B451" s="307" t="s">
        <v>883</v>
      </c>
      <c r="C451" s="285" t="s">
        <v>1198</v>
      </c>
      <c r="D451" s="222" t="s">
        <v>46</v>
      </c>
      <c r="E451" s="255">
        <v>428</v>
      </c>
      <c r="F451" s="255">
        <f t="shared" si="13"/>
        <v>428</v>
      </c>
      <c r="G451" s="264">
        <f t="shared" si="14"/>
        <v>0</v>
      </c>
      <c r="H451" s="42"/>
      <c r="I451" s="42"/>
      <c r="J451" s="42"/>
    </row>
    <row r="452" spans="1:10" ht="15">
      <c r="A452" s="42"/>
      <c r="B452" s="307" t="s">
        <v>1039</v>
      </c>
      <c r="C452" s="285" t="s">
        <v>1198</v>
      </c>
      <c r="D452" s="222" t="s">
        <v>46</v>
      </c>
      <c r="E452" s="255">
        <v>432</v>
      </c>
      <c r="F452" s="255">
        <f t="shared" si="13"/>
        <v>432</v>
      </c>
      <c r="G452" s="264">
        <f t="shared" si="14"/>
        <v>0</v>
      </c>
      <c r="H452" s="42"/>
      <c r="I452" s="42"/>
      <c r="J452" s="42"/>
    </row>
    <row r="453" spans="1:10" ht="15">
      <c r="A453" s="42"/>
      <c r="B453" s="307" t="s">
        <v>66</v>
      </c>
      <c r="C453" s="285" t="s">
        <v>1198</v>
      </c>
      <c r="D453" s="222" t="s">
        <v>46</v>
      </c>
      <c r="E453" s="255">
        <v>71</v>
      </c>
      <c r="F453" s="255">
        <f t="shared" si="13"/>
        <v>71</v>
      </c>
      <c r="G453" s="264">
        <f t="shared" si="14"/>
        <v>0</v>
      </c>
      <c r="H453" s="42"/>
      <c r="I453" s="42"/>
      <c r="J453" s="42"/>
    </row>
    <row r="454" spans="1:10" ht="15">
      <c r="A454" s="42"/>
      <c r="B454" s="307" t="s">
        <v>68</v>
      </c>
      <c r="C454" s="285" t="s">
        <v>1198</v>
      </c>
      <c r="D454" s="222" t="s">
        <v>46</v>
      </c>
      <c r="E454" s="255">
        <v>76</v>
      </c>
      <c r="F454" s="255">
        <f t="shared" si="13"/>
        <v>76</v>
      </c>
      <c r="G454" s="264">
        <f t="shared" si="14"/>
        <v>0</v>
      </c>
      <c r="H454" s="42"/>
      <c r="I454" s="42"/>
      <c r="J454" s="42"/>
    </row>
    <row r="455" spans="1:10" ht="15">
      <c r="A455" s="42"/>
      <c r="B455" s="307" t="s">
        <v>70</v>
      </c>
      <c r="C455" s="285" t="s">
        <v>1198</v>
      </c>
      <c r="D455" s="222" t="s">
        <v>46</v>
      </c>
      <c r="E455" s="255">
        <v>102</v>
      </c>
      <c r="F455" s="255">
        <f t="shared" si="13"/>
        <v>102</v>
      </c>
      <c r="G455" s="264">
        <f t="shared" si="14"/>
        <v>0</v>
      </c>
      <c r="H455" s="42"/>
      <c r="I455" s="42"/>
      <c r="J455" s="42"/>
    </row>
    <row r="456" spans="1:10" ht="15">
      <c r="A456" s="42"/>
      <c r="B456" s="307" t="s">
        <v>72</v>
      </c>
      <c r="C456" s="285" t="s">
        <v>1198</v>
      </c>
      <c r="D456" s="222" t="s">
        <v>46</v>
      </c>
      <c r="E456" s="255">
        <v>164</v>
      </c>
      <c r="F456" s="255">
        <f t="shared" si="13"/>
        <v>164</v>
      </c>
      <c r="G456" s="264">
        <f t="shared" si="14"/>
        <v>0</v>
      </c>
      <c r="H456" s="42"/>
      <c r="I456" s="42"/>
      <c r="J456" s="42"/>
    </row>
    <row r="457" spans="1:10" ht="15">
      <c r="A457" s="42"/>
      <c r="B457" s="307" t="s">
        <v>74</v>
      </c>
      <c r="C457" s="285" t="s">
        <v>1198</v>
      </c>
      <c r="D457" s="222" t="s">
        <v>46</v>
      </c>
      <c r="E457" s="255">
        <v>198</v>
      </c>
      <c r="F457" s="255">
        <f t="shared" si="13"/>
        <v>198</v>
      </c>
      <c r="G457" s="264">
        <f t="shared" si="14"/>
        <v>0</v>
      </c>
      <c r="H457" s="42"/>
      <c r="I457" s="42"/>
      <c r="J457" s="42"/>
    </row>
    <row r="458" spans="1:10" ht="15">
      <c r="A458" s="42"/>
      <c r="B458" s="307" t="s">
        <v>76</v>
      </c>
      <c r="C458" s="285" t="s">
        <v>1198</v>
      </c>
      <c r="D458" s="222" t="s">
        <v>46</v>
      </c>
      <c r="E458" s="255">
        <v>286</v>
      </c>
      <c r="F458" s="255">
        <f t="shared" si="13"/>
        <v>286</v>
      </c>
      <c r="G458" s="264">
        <f t="shared" si="14"/>
        <v>0</v>
      </c>
      <c r="H458" s="42"/>
      <c r="I458" s="42"/>
      <c r="J458" s="42"/>
    </row>
    <row r="459" spans="1:10" ht="15">
      <c r="A459" s="42"/>
      <c r="B459" s="307" t="s">
        <v>78</v>
      </c>
      <c r="C459" s="285" t="s">
        <v>1198</v>
      </c>
      <c r="D459" s="222" t="s">
        <v>46</v>
      </c>
      <c r="E459" s="255">
        <v>356</v>
      </c>
      <c r="F459" s="255">
        <f t="shared" si="13"/>
        <v>356</v>
      </c>
      <c r="G459" s="264">
        <f t="shared" si="14"/>
        <v>0</v>
      </c>
      <c r="H459" s="42"/>
      <c r="I459" s="42"/>
      <c r="J459" s="42"/>
    </row>
    <row r="460" spans="1:10" ht="15">
      <c r="A460" s="42"/>
      <c r="B460" s="307" t="s">
        <v>36</v>
      </c>
      <c r="C460" s="285" t="s">
        <v>1198</v>
      </c>
      <c r="D460" s="222" t="s">
        <v>46</v>
      </c>
      <c r="E460" s="255">
        <v>71</v>
      </c>
      <c r="F460" s="255">
        <f t="shared" ref="F460:F523" si="15">ROUND(E460*(1-VLOOKUP(D460,$B$2:$C$8,2,0)),2)</f>
        <v>71</v>
      </c>
      <c r="G460" s="264">
        <f t="shared" si="14"/>
        <v>0</v>
      </c>
      <c r="H460" s="42"/>
      <c r="I460" s="42"/>
      <c r="J460" s="42"/>
    </row>
    <row r="461" spans="1:10" ht="15">
      <c r="A461" s="42"/>
      <c r="B461" s="307" t="s">
        <v>34</v>
      </c>
      <c r="C461" s="285" t="s">
        <v>1198</v>
      </c>
      <c r="D461" s="222" t="s">
        <v>46</v>
      </c>
      <c r="E461" s="255">
        <v>118</v>
      </c>
      <c r="F461" s="255">
        <f t="shared" si="15"/>
        <v>118</v>
      </c>
      <c r="G461" s="264">
        <f t="shared" ref="G461:G524" si="16">ROUND(F461*$G$2,0)</f>
        <v>0</v>
      </c>
      <c r="H461" s="42"/>
      <c r="I461" s="42"/>
      <c r="J461" s="42"/>
    </row>
    <row r="462" spans="1:10" ht="15">
      <c r="A462" s="42"/>
      <c r="B462" s="307" t="s">
        <v>230</v>
      </c>
      <c r="C462" s="285" t="s">
        <v>1198</v>
      </c>
      <c r="D462" s="222" t="s">
        <v>46</v>
      </c>
      <c r="E462" s="255">
        <v>119</v>
      </c>
      <c r="F462" s="255">
        <f t="shared" si="15"/>
        <v>119</v>
      </c>
      <c r="G462" s="264">
        <f t="shared" si="16"/>
        <v>0</v>
      </c>
      <c r="H462" s="42"/>
      <c r="I462" s="42"/>
      <c r="J462" s="42"/>
    </row>
    <row r="463" spans="1:10" ht="15">
      <c r="A463" s="42"/>
      <c r="B463" s="307" t="s">
        <v>38</v>
      </c>
      <c r="C463" s="285" t="s">
        <v>1198</v>
      </c>
      <c r="D463" s="222" t="s">
        <v>46</v>
      </c>
      <c r="E463" s="255">
        <v>76</v>
      </c>
      <c r="F463" s="255">
        <f t="shared" si="15"/>
        <v>76</v>
      </c>
      <c r="G463" s="264">
        <f t="shared" si="16"/>
        <v>0</v>
      </c>
      <c r="H463" s="42"/>
      <c r="I463" s="42"/>
      <c r="J463" s="42"/>
    </row>
    <row r="464" spans="1:10" ht="15">
      <c r="A464" s="42"/>
      <c r="B464" s="307" t="s">
        <v>1040</v>
      </c>
      <c r="C464" s="285" t="s">
        <v>1198</v>
      </c>
      <c r="D464" s="222" t="s">
        <v>46</v>
      </c>
      <c r="E464" s="255">
        <v>117</v>
      </c>
      <c r="F464" s="255">
        <f t="shared" si="15"/>
        <v>117</v>
      </c>
      <c r="G464" s="264">
        <f t="shared" si="16"/>
        <v>0</v>
      </c>
      <c r="H464" s="42"/>
      <c r="I464" s="42"/>
      <c r="J464" s="42"/>
    </row>
    <row r="465" spans="1:10" ht="15">
      <c r="A465" s="42"/>
      <c r="B465" s="307" t="s">
        <v>232</v>
      </c>
      <c r="C465" s="285" t="s">
        <v>1198</v>
      </c>
      <c r="D465" s="222" t="s">
        <v>46</v>
      </c>
      <c r="E465" s="255">
        <v>130</v>
      </c>
      <c r="F465" s="255">
        <f t="shared" si="15"/>
        <v>130</v>
      </c>
      <c r="G465" s="264">
        <f t="shared" si="16"/>
        <v>0</v>
      </c>
      <c r="H465" s="42"/>
      <c r="I465" s="42"/>
      <c r="J465" s="42"/>
    </row>
    <row r="466" spans="1:10" ht="15">
      <c r="A466" s="42"/>
      <c r="B466" s="307" t="s">
        <v>39</v>
      </c>
      <c r="C466" s="285" t="s">
        <v>1198</v>
      </c>
      <c r="D466" s="222" t="s">
        <v>46</v>
      </c>
      <c r="E466" s="255">
        <v>102</v>
      </c>
      <c r="F466" s="255">
        <f t="shared" si="15"/>
        <v>102</v>
      </c>
      <c r="G466" s="264">
        <f t="shared" si="16"/>
        <v>0</v>
      </c>
      <c r="H466" s="42"/>
      <c r="I466" s="42"/>
      <c r="J466" s="42"/>
    </row>
    <row r="467" spans="1:10" ht="15">
      <c r="A467" s="42"/>
      <c r="B467" s="307" t="s">
        <v>1041</v>
      </c>
      <c r="C467" s="285" t="s">
        <v>1198</v>
      </c>
      <c r="D467" s="222" t="s">
        <v>46</v>
      </c>
      <c r="E467" s="255">
        <v>128</v>
      </c>
      <c r="F467" s="255">
        <f t="shared" si="15"/>
        <v>128</v>
      </c>
      <c r="G467" s="264">
        <f t="shared" si="16"/>
        <v>0</v>
      </c>
      <c r="H467" s="42"/>
      <c r="I467" s="42"/>
      <c r="J467" s="42"/>
    </row>
    <row r="468" spans="1:10" ht="15">
      <c r="A468" s="42"/>
      <c r="B468" s="307" t="s">
        <v>40</v>
      </c>
      <c r="C468" s="285" t="s">
        <v>1198</v>
      </c>
      <c r="D468" s="222" t="s">
        <v>46</v>
      </c>
      <c r="E468" s="255">
        <v>164</v>
      </c>
      <c r="F468" s="255">
        <f t="shared" si="15"/>
        <v>164</v>
      </c>
      <c r="G468" s="264">
        <f t="shared" si="16"/>
        <v>0</v>
      </c>
      <c r="H468" s="42"/>
      <c r="I468" s="42"/>
      <c r="J468" s="42"/>
    </row>
    <row r="469" spans="1:10" ht="15">
      <c r="A469" s="42"/>
      <c r="B469" s="307" t="s">
        <v>41</v>
      </c>
      <c r="C469" s="285" t="s">
        <v>1198</v>
      </c>
      <c r="D469" s="222" t="s">
        <v>46</v>
      </c>
      <c r="E469" s="255">
        <v>198</v>
      </c>
      <c r="F469" s="255">
        <f t="shared" si="15"/>
        <v>198</v>
      </c>
      <c r="G469" s="264">
        <f t="shared" si="16"/>
        <v>0</v>
      </c>
      <c r="H469" s="42"/>
      <c r="I469" s="42"/>
      <c r="J469" s="42"/>
    </row>
    <row r="470" spans="1:10" ht="15">
      <c r="A470" s="42"/>
      <c r="B470" s="307" t="s">
        <v>795</v>
      </c>
      <c r="C470" s="285" t="s">
        <v>1198</v>
      </c>
      <c r="D470" s="222" t="s">
        <v>46</v>
      </c>
      <c r="E470" s="255">
        <v>122</v>
      </c>
      <c r="F470" s="255">
        <f t="shared" si="15"/>
        <v>122</v>
      </c>
      <c r="G470" s="264">
        <f t="shared" si="16"/>
        <v>0</v>
      </c>
      <c r="H470" s="42"/>
      <c r="I470" s="42"/>
      <c r="J470" s="42"/>
    </row>
    <row r="471" spans="1:10" ht="15">
      <c r="A471" s="42"/>
      <c r="B471" s="307" t="s">
        <v>796</v>
      </c>
      <c r="C471" s="285" t="s">
        <v>1198</v>
      </c>
      <c r="D471" s="222" t="s">
        <v>46</v>
      </c>
      <c r="E471" s="255">
        <v>135</v>
      </c>
      <c r="F471" s="255">
        <f t="shared" si="15"/>
        <v>135</v>
      </c>
      <c r="G471" s="264">
        <f t="shared" si="16"/>
        <v>0</v>
      </c>
      <c r="H471" s="42"/>
      <c r="I471" s="42"/>
      <c r="J471" s="42"/>
    </row>
    <row r="472" spans="1:10" ht="15">
      <c r="A472" s="42"/>
      <c r="B472" s="307" t="s">
        <v>797</v>
      </c>
      <c r="C472" s="285" t="s">
        <v>1198</v>
      </c>
      <c r="D472" s="222" t="s">
        <v>46</v>
      </c>
      <c r="E472" s="255">
        <v>221</v>
      </c>
      <c r="F472" s="255">
        <f t="shared" si="15"/>
        <v>221</v>
      </c>
      <c r="G472" s="264">
        <f t="shared" si="16"/>
        <v>0</v>
      </c>
      <c r="H472" s="42"/>
      <c r="I472" s="42"/>
      <c r="J472" s="42"/>
    </row>
    <row r="473" spans="1:10" ht="15">
      <c r="A473" s="42"/>
      <c r="B473" s="307" t="s">
        <v>798</v>
      </c>
      <c r="C473" s="285" t="s">
        <v>1198</v>
      </c>
      <c r="D473" s="222" t="s">
        <v>46</v>
      </c>
      <c r="E473" s="255">
        <v>309</v>
      </c>
      <c r="F473" s="255">
        <f t="shared" si="15"/>
        <v>309</v>
      </c>
      <c r="G473" s="264">
        <f t="shared" si="16"/>
        <v>0</v>
      </c>
      <c r="H473" s="42"/>
      <c r="I473" s="42"/>
      <c r="J473" s="42"/>
    </row>
    <row r="474" spans="1:10" ht="15">
      <c r="A474" s="42"/>
      <c r="B474" s="307" t="s">
        <v>80</v>
      </c>
      <c r="C474" s="285" t="s">
        <v>1198</v>
      </c>
      <c r="D474" s="222" t="s">
        <v>46</v>
      </c>
      <c r="E474" s="255">
        <v>118</v>
      </c>
      <c r="F474" s="255">
        <f t="shared" si="15"/>
        <v>118</v>
      </c>
      <c r="G474" s="264">
        <f t="shared" si="16"/>
        <v>0</v>
      </c>
      <c r="H474" s="42"/>
      <c r="I474" s="42"/>
      <c r="J474" s="42"/>
    </row>
    <row r="475" spans="1:10" ht="15">
      <c r="A475" s="42"/>
      <c r="B475" s="307" t="s">
        <v>82</v>
      </c>
      <c r="C475" s="285" t="s">
        <v>1198</v>
      </c>
      <c r="D475" s="222" t="s">
        <v>46</v>
      </c>
      <c r="E475" s="255">
        <v>119</v>
      </c>
      <c r="F475" s="255">
        <f t="shared" si="15"/>
        <v>119</v>
      </c>
      <c r="G475" s="264">
        <f t="shared" si="16"/>
        <v>0</v>
      </c>
      <c r="H475" s="42"/>
      <c r="I475" s="42"/>
      <c r="J475" s="42"/>
    </row>
    <row r="476" spans="1:10" ht="15">
      <c r="A476" s="42"/>
      <c r="B476" s="307" t="s">
        <v>84</v>
      </c>
      <c r="C476" s="285" t="s">
        <v>1198</v>
      </c>
      <c r="D476" s="222" t="s">
        <v>46</v>
      </c>
      <c r="E476" s="255">
        <v>130</v>
      </c>
      <c r="F476" s="255">
        <f t="shared" si="15"/>
        <v>130</v>
      </c>
      <c r="G476" s="264">
        <f t="shared" si="16"/>
        <v>0</v>
      </c>
      <c r="H476" s="42"/>
      <c r="I476" s="42"/>
      <c r="J476" s="42"/>
    </row>
    <row r="477" spans="1:10" ht="15">
      <c r="A477" s="42"/>
      <c r="B477" s="307" t="s">
        <v>86</v>
      </c>
      <c r="C477" s="285" t="s">
        <v>1198</v>
      </c>
      <c r="D477" s="222" t="s">
        <v>46</v>
      </c>
      <c r="E477" s="255">
        <v>219</v>
      </c>
      <c r="F477" s="255">
        <f t="shared" si="15"/>
        <v>219</v>
      </c>
      <c r="G477" s="264">
        <f t="shared" si="16"/>
        <v>0</v>
      </c>
      <c r="H477" s="42"/>
      <c r="I477" s="42"/>
      <c r="J477" s="42"/>
    </row>
    <row r="478" spans="1:10" ht="15">
      <c r="A478" s="42"/>
      <c r="B478" s="307" t="s">
        <v>88</v>
      </c>
      <c r="C478" s="285" t="s">
        <v>1198</v>
      </c>
      <c r="D478" s="222" t="s">
        <v>46</v>
      </c>
      <c r="E478" s="255">
        <v>265</v>
      </c>
      <c r="F478" s="255">
        <f t="shared" si="15"/>
        <v>265</v>
      </c>
      <c r="G478" s="264">
        <f t="shared" si="16"/>
        <v>0</v>
      </c>
      <c r="H478" s="42"/>
      <c r="I478" s="42"/>
      <c r="J478" s="42"/>
    </row>
    <row r="479" spans="1:10" ht="15">
      <c r="A479" s="42"/>
      <c r="B479" s="307" t="s">
        <v>926</v>
      </c>
      <c r="C479" s="285" t="s">
        <v>1198</v>
      </c>
      <c r="D479" s="222" t="s">
        <v>46</v>
      </c>
      <c r="E479" s="255">
        <v>118</v>
      </c>
      <c r="F479" s="255">
        <f t="shared" si="15"/>
        <v>118</v>
      </c>
      <c r="G479" s="264">
        <f t="shared" si="16"/>
        <v>0</v>
      </c>
      <c r="H479" s="42"/>
      <c r="I479" s="42"/>
      <c r="J479" s="42"/>
    </row>
    <row r="480" spans="1:10" ht="15">
      <c r="A480" s="42"/>
      <c r="B480" s="307" t="s">
        <v>924</v>
      </c>
      <c r="C480" s="285" t="s">
        <v>1198</v>
      </c>
      <c r="D480" s="222" t="s">
        <v>46</v>
      </c>
      <c r="E480" s="255">
        <v>119</v>
      </c>
      <c r="F480" s="255">
        <f t="shared" si="15"/>
        <v>119</v>
      </c>
      <c r="G480" s="264">
        <f t="shared" si="16"/>
        <v>0</v>
      </c>
      <c r="H480" s="42"/>
      <c r="I480" s="42"/>
      <c r="J480" s="42"/>
    </row>
    <row r="481" spans="1:10" ht="15">
      <c r="A481" s="42"/>
      <c r="B481" s="307" t="s">
        <v>922</v>
      </c>
      <c r="C481" s="285" t="s">
        <v>1198</v>
      </c>
      <c r="D481" s="222" t="s">
        <v>46</v>
      </c>
      <c r="E481" s="255">
        <v>130</v>
      </c>
      <c r="F481" s="255">
        <f t="shared" si="15"/>
        <v>130</v>
      </c>
      <c r="G481" s="264">
        <f t="shared" si="16"/>
        <v>0</v>
      </c>
      <c r="H481" s="42"/>
      <c r="I481" s="42"/>
      <c r="J481" s="42"/>
    </row>
    <row r="482" spans="1:10" ht="15">
      <c r="A482" s="42"/>
      <c r="B482" s="307" t="s">
        <v>920</v>
      </c>
      <c r="C482" s="285" t="s">
        <v>1198</v>
      </c>
      <c r="D482" s="222" t="s">
        <v>46</v>
      </c>
      <c r="E482" s="255">
        <v>219</v>
      </c>
      <c r="F482" s="255">
        <f t="shared" si="15"/>
        <v>219</v>
      </c>
      <c r="G482" s="264">
        <f t="shared" si="16"/>
        <v>0</v>
      </c>
      <c r="H482" s="42"/>
      <c r="I482" s="42"/>
      <c r="J482" s="42"/>
    </row>
    <row r="483" spans="1:10" ht="15">
      <c r="A483" s="42"/>
      <c r="B483" s="307" t="s">
        <v>918</v>
      </c>
      <c r="C483" s="285" t="s">
        <v>1198</v>
      </c>
      <c r="D483" s="222" t="s">
        <v>46</v>
      </c>
      <c r="E483" s="255">
        <v>265</v>
      </c>
      <c r="F483" s="255">
        <f t="shared" si="15"/>
        <v>265</v>
      </c>
      <c r="G483" s="264">
        <f t="shared" si="16"/>
        <v>0</v>
      </c>
      <c r="H483" s="42"/>
      <c r="I483" s="42"/>
      <c r="J483" s="42"/>
    </row>
    <row r="484" spans="1:10" ht="15">
      <c r="A484" s="42"/>
      <c r="B484" s="307" t="s">
        <v>0</v>
      </c>
      <c r="C484" s="285" t="s">
        <v>1198</v>
      </c>
      <c r="D484" s="222" t="s">
        <v>46</v>
      </c>
      <c r="E484" s="255">
        <v>157</v>
      </c>
      <c r="F484" s="255">
        <f t="shared" si="15"/>
        <v>157</v>
      </c>
      <c r="G484" s="264">
        <f t="shared" si="16"/>
        <v>0</v>
      </c>
      <c r="H484" s="42"/>
      <c r="I484" s="42"/>
      <c r="J484" s="42"/>
    </row>
    <row r="485" spans="1:10" ht="15">
      <c r="A485" s="42"/>
      <c r="B485" s="307" t="s">
        <v>8</v>
      </c>
      <c r="C485" s="285" t="s">
        <v>1198</v>
      </c>
      <c r="D485" s="222" t="s">
        <v>46</v>
      </c>
      <c r="E485" s="255">
        <v>157</v>
      </c>
      <c r="F485" s="255">
        <f t="shared" si="15"/>
        <v>157</v>
      </c>
      <c r="G485" s="264">
        <f t="shared" si="16"/>
        <v>0</v>
      </c>
      <c r="H485" s="42"/>
      <c r="I485" s="42"/>
      <c r="J485" s="42"/>
    </row>
    <row r="486" spans="1:10" ht="15">
      <c r="A486" s="42"/>
      <c r="B486" s="307" t="s">
        <v>2</v>
      </c>
      <c r="C486" s="285" t="s">
        <v>1198</v>
      </c>
      <c r="D486" s="222" t="s">
        <v>46</v>
      </c>
      <c r="E486" s="255">
        <v>180</v>
      </c>
      <c r="F486" s="255">
        <f t="shared" si="15"/>
        <v>180</v>
      </c>
      <c r="G486" s="264">
        <f t="shared" si="16"/>
        <v>0</v>
      </c>
      <c r="H486" s="42"/>
      <c r="I486" s="42"/>
      <c r="J486" s="42"/>
    </row>
    <row r="487" spans="1:10" ht="15">
      <c r="A487" s="42"/>
      <c r="B487" s="307" t="s">
        <v>9</v>
      </c>
      <c r="C487" s="285" t="s">
        <v>1198</v>
      </c>
      <c r="D487" s="222" t="s">
        <v>46</v>
      </c>
      <c r="E487" s="255">
        <v>180</v>
      </c>
      <c r="F487" s="255">
        <f t="shared" si="15"/>
        <v>180</v>
      </c>
      <c r="G487" s="264">
        <f t="shared" si="16"/>
        <v>0</v>
      </c>
      <c r="H487" s="42"/>
      <c r="I487" s="42"/>
      <c r="J487" s="42"/>
    </row>
    <row r="488" spans="1:10" ht="15">
      <c r="A488" s="42"/>
      <c r="B488" s="307" t="s">
        <v>4</v>
      </c>
      <c r="C488" s="285" t="s">
        <v>1198</v>
      </c>
      <c r="D488" s="222" t="s">
        <v>46</v>
      </c>
      <c r="E488" s="255">
        <v>239</v>
      </c>
      <c r="F488" s="255">
        <f t="shared" si="15"/>
        <v>239</v>
      </c>
      <c r="G488" s="264">
        <f t="shared" si="16"/>
        <v>0</v>
      </c>
      <c r="H488" s="42"/>
      <c r="I488" s="42"/>
      <c r="J488" s="42"/>
    </row>
    <row r="489" spans="1:10" ht="15">
      <c r="A489" s="42"/>
      <c r="B489" s="307" t="s">
        <v>10</v>
      </c>
      <c r="C489" s="285" t="s">
        <v>1198</v>
      </c>
      <c r="D489" s="222" t="s">
        <v>46</v>
      </c>
      <c r="E489" s="255">
        <v>239</v>
      </c>
      <c r="F489" s="255">
        <f t="shared" si="15"/>
        <v>239</v>
      </c>
      <c r="G489" s="264">
        <f t="shared" si="16"/>
        <v>0</v>
      </c>
      <c r="H489" s="42"/>
      <c r="I489" s="42"/>
      <c r="J489" s="42"/>
    </row>
    <row r="490" spans="1:10" ht="15">
      <c r="A490" s="42"/>
      <c r="B490" s="307" t="s">
        <v>6</v>
      </c>
      <c r="C490" s="285" t="s">
        <v>1198</v>
      </c>
      <c r="D490" s="222" t="s">
        <v>46</v>
      </c>
      <c r="E490" s="255">
        <v>310</v>
      </c>
      <c r="F490" s="255">
        <f t="shared" si="15"/>
        <v>310</v>
      </c>
      <c r="G490" s="264">
        <f t="shared" si="16"/>
        <v>0</v>
      </c>
      <c r="H490" s="42"/>
      <c r="I490" s="42"/>
      <c r="J490" s="42"/>
    </row>
    <row r="491" spans="1:10" ht="15">
      <c r="A491" s="42"/>
      <c r="B491" s="307" t="s">
        <v>11</v>
      </c>
      <c r="C491" s="285" t="s">
        <v>1198</v>
      </c>
      <c r="D491" s="222" t="s">
        <v>46</v>
      </c>
      <c r="E491" s="255">
        <v>310</v>
      </c>
      <c r="F491" s="255">
        <f t="shared" si="15"/>
        <v>310</v>
      </c>
      <c r="G491" s="264">
        <f t="shared" si="16"/>
        <v>0</v>
      </c>
      <c r="H491" s="42"/>
      <c r="I491" s="42"/>
      <c r="J491" s="42"/>
    </row>
    <row r="492" spans="1:10" ht="15">
      <c r="A492" s="42"/>
      <c r="B492" s="307" t="s">
        <v>841</v>
      </c>
      <c r="C492" s="285" t="s">
        <v>1197</v>
      </c>
      <c r="D492" s="222" t="s">
        <v>138</v>
      </c>
      <c r="E492" s="255">
        <v>894</v>
      </c>
      <c r="F492" s="255">
        <f t="shared" si="15"/>
        <v>894</v>
      </c>
      <c r="G492" s="264">
        <f t="shared" si="16"/>
        <v>0</v>
      </c>
      <c r="H492" s="42"/>
      <c r="I492" s="42"/>
      <c r="J492" s="42"/>
    </row>
    <row r="493" spans="1:10" ht="15">
      <c r="A493" s="42"/>
      <c r="B493" s="307" t="s">
        <v>842</v>
      </c>
      <c r="C493" s="285" t="s">
        <v>1197</v>
      </c>
      <c r="D493" s="222" t="s">
        <v>138</v>
      </c>
      <c r="E493" s="255">
        <v>982</v>
      </c>
      <c r="F493" s="255">
        <f t="shared" si="15"/>
        <v>982</v>
      </c>
      <c r="G493" s="264">
        <f t="shared" si="16"/>
        <v>0</v>
      </c>
      <c r="H493" s="42"/>
      <c r="I493" s="42"/>
      <c r="J493" s="42"/>
    </row>
    <row r="494" spans="1:10" ht="15">
      <c r="A494" s="42"/>
      <c r="B494" s="307" t="s">
        <v>843</v>
      </c>
      <c r="C494" s="285" t="s">
        <v>1197</v>
      </c>
      <c r="D494" s="222" t="s">
        <v>138</v>
      </c>
      <c r="E494" s="255">
        <v>1034</v>
      </c>
      <c r="F494" s="255">
        <f t="shared" si="15"/>
        <v>1034</v>
      </c>
      <c r="G494" s="264">
        <f t="shared" si="16"/>
        <v>0</v>
      </c>
      <c r="H494" s="42"/>
      <c r="I494" s="42"/>
      <c r="J494" s="42"/>
    </row>
    <row r="495" spans="1:10" ht="15">
      <c r="A495" s="42"/>
      <c r="B495" s="307" t="s">
        <v>839</v>
      </c>
      <c r="C495" s="285" t="s">
        <v>1197</v>
      </c>
      <c r="D495" s="222" t="s">
        <v>138</v>
      </c>
      <c r="E495" s="255">
        <v>485</v>
      </c>
      <c r="F495" s="255">
        <f t="shared" si="15"/>
        <v>485</v>
      </c>
      <c r="G495" s="264">
        <f t="shared" si="16"/>
        <v>0</v>
      </c>
      <c r="H495" s="42"/>
      <c r="I495" s="42"/>
      <c r="J495" s="42"/>
    </row>
    <row r="496" spans="1:10" ht="15">
      <c r="A496" s="42"/>
      <c r="B496" s="307" t="s">
        <v>840</v>
      </c>
      <c r="C496" s="285" t="s">
        <v>1197</v>
      </c>
      <c r="D496" s="222" t="s">
        <v>138</v>
      </c>
      <c r="E496" s="255">
        <v>662</v>
      </c>
      <c r="F496" s="255">
        <f t="shared" si="15"/>
        <v>662</v>
      </c>
      <c r="G496" s="264">
        <f t="shared" si="16"/>
        <v>0</v>
      </c>
      <c r="H496" s="42"/>
      <c r="I496" s="42"/>
      <c r="J496" s="42"/>
    </row>
    <row r="497" spans="1:10" ht="15">
      <c r="A497" s="42"/>
      <c r="B497" s="307" t="s">
        <v>1042</v>
      </c>
      <c r="C497" s="285" t="s">
        <v>1197</v>
      </c>
      <c r="D497" s="222" t="s">
        <v>138</v>
      </c>
      <c r="E497" s="255">
        <v>699</v>
      </c>
      <c r="F497" s="255">
        <f t="shared" si="15"/>
        <v>699</v>
      </c>
      <c r="G497" s="264">
        <f t="shared" si="16"/>
        <v>0</v>
      </c>
      <c r="H497" s="42"/>
      <c r="I497" s="42"/>
      <c r="J497" s="42"/>
    </row>
    <row r="498" spans="1:10" ht="15">
      <c r="A498" s="42"/>
      <c r="B498" s="307" t="s">
        <v>167</v>
      </c>
      <c r="C498" s="285" t="s">
        <v>1197</v>
      </c>
      <c r="D498" s="222" t="s">
        <v>138</v>
      </c>
      <c r="E498" s="255">
        <v>1110</v>
      </c>
      <c r="F498" s="255">
        <f t="shared" si="15"/>
        <v>1110</v>
      </c>
      <c r="G498" s="264">
        <f t="shared" si="16"/>
        <v>0</v>
      </c>
      <c r="H498" s="42"/>
      <c r="I498" s="42"/>
      <c r="J498" s="42"/>
    </row>
    <row r="499" spans="1:10" ht="15">
      <c r="A499" s="42"/>
      <c r="B499" s="307" t="s">
        <v>168</v>
      </c>
      <c r="C499" s="285" t="s">
        <v>1197</v>
      </c>
      <c r="D499" s="222" t="s">
        <v>138</v>
      </c>
      <c r="E499" s="255">
        <v>1175</v>
      </c>
      <c r="F499" s="255">
        <f t="shared" si="15"/>
        <v>1175</v>
      </c>
      <c r="G499" s="264">
        <f t="shared" si="16"/>
        <v>0</v>
      </c>
      <c r="H499" s="42"/>
      <c r="I499" s="42"/>
      <c r="J499" s="42"/>
    </row>
    <row r="500" spans="1:10" ht="15">
      <c r="A500" s="42"/>
      <c r="B500" s="307" t="s">
        <v>1043</v>
      </c>
      <c r="C500" s="285" t="s">
        <v>1197</v>
      </c>
      <c r="D500" s="222" t="s">
        <v>138</v>
      </c>
      <c r="E500" s="255">
        <v>306</v>
      </c>
      <c r="F500" s="255">
        <f t="shared" si="15"/>
        <v>306</v>
      </c>
      <c r="G500" s="264">
        <f t="shared" si="16"/>
        <v>0</v>
      </c>
      <c r="H500" s="42"/>
      <c r="I500" s="42"/>
      <c r="J500" s="42"/>
    </row>
    <row r="501" spans="1:10" ht="15">
      <c r="A501" s="42"/>
      <c r="B501" s="307" t="s">
        <v>1044</v>
      </c>
      <c r="C501" s="285" t="s">
        <v>1197</v>
      </c>
      <c r="D501" s="222" t="s">
        <v>138</v>
      </c>
      <c r="E501" s="255">
        <v>510</v>
      </c>
      <c r="F501" s="255">
        <f t="shared" si="15"/>
        <v>510</v>
      </c>
      <c r="G501" s="264">
        <f t="shared" si="16"/>
        <v>0</v>
      </c>
      <c r="H501" s="42"/>
      <c r="I501" s="42"/>
      <c r="J501" s="42"/>
    </row>
    <row r="502" spans="1:10" ht="15">
      <c r="A502" s="42"/>
      <c r="B502" s="307" t="s">
        <v>1045</v>
      </c>
      <c r="C502" s="285" t="s">
        <v>1197</v>
      </c>
      <c r="D502" s="222" t="s">
        <v>138</v>
      </c>
      <c r="E502" s="255">
        <v>315</v>
      </c>
      <c r="F502" s="255">
        <f t="shared" si="15"/>
        <v>315</v>
      </c>
      <c r="G502" s="264">
        <f t="shared" si="16"/>
        <v>0</v>
      </c>
      <c r="H502" s="42"/>
      <c r="I502" s="42"/>
      <c r="J502" s="42"/>
    </row>
    <row r="503" spans="1:10" ht="15">
      <c r="A503" s="42"/>
      <c r="B503" s="307" t="s">
        <v>166</v>
      </c>
      <c r="C503" s="285" t="s">
        <v>1197</v>
      </c>
      <c r="D503" s="222" t="s">
        <v>138</v>
      </c>
      <c r="E503" s="255">
        <v>1008</v>
      </c>
      <c r="F503" s="255">
        <f t="shared" si="15"/>
        <v>1008</v>
      </c>
      <c r="G503" s="264">
        <f t="shared" si="16"/>
        <v>0</v>
      </c>
      <c r="H503" s="42"/>
      <c r="I503" s="42"/>
      <c r="J503" s="42"/>
    </row>
    <row r="504" spans="1:10" ht="15">
      <c r="A504" s="42"/>
      <c r="B504" s="307" t="s">
        <v>1046</v>
      </c>
      <c r="C504" s="285" t="s">
        <v>1197</v>
      </c>
      <c r="D504" s="222" t="s">
        <v>138</v>
      </c>
      <c r="E504" s="255">
        <v>370</v>
      </c>
      <c r="F504" s="255">
        <f t="shared" si="15"/>
        <v>370</v>
      </c>
      <c r="G504" s="264">
        <f t="shared" si="16"/>
        <v>0</v>
      </c>
      <c r="H504" s="42"/>
      <c r="I504" s="42"/>
      <c r="J504" s="42"/>
    </row>
    <row r="505" spans="1:10" ht="15">
      <c r="A505" s="42"/>
      <c r="B505" s="307" t="s">
        <v>164</v>
      </c>
      <c r="C505" s="285" t="s">
        <v>1197</v>
      </c>
      <c r="D505" s="222" t="s">
        <v>138</v>
      </c>
      <c r="E505" s="255">
        <v>502</v>
      </c>
      <c r="F505" s="255">
        <f t="shared" si="15"/>
        <v>502</v>
      </c>
      <c r="G505" s="264">
        <f t="shared" si="16"/>
        <v>0</v>
      </c>
      <c r="H505" s="42"/>
      <c r="I505" s="42"/>
      <c r="J505" s="42"/>
    </row>
    <row r="506" spans="1:10" ht="15">
      <c r="A506" s="42"/>
      <c r="B506" s="307" t="s">
        <v>165</v>
      </c>
      <c r="C506" s="285" t="s">
        <v>1197</v>
      </c>
      <c r="D506" s="222" t="s">
        <v>138</v>
      </c>
      <c r="E506" s="255">
        <v>698</v>
      </c>
      <c r="F506" s="255">
        <f t="shared" si="15"/>
        <v>698</v>
      </c>
      <c r="G506" s="264">
        <f t="shared" si="16"/>
        <v>0</v>
      </c>
      <c r="H506" s="42"/>
      <c r="I506" s="42"/>
      <c r="J506" s="42"/>
    </row>
    <row r="507" spans="1:10" ht="15">
      <c r="A507" s="42"/>
      <c r="B507" s="307" t="s">
        <v>1047</v>
      </c>
      <c r="C507" s="285" t="s">
        <v>1197</v>
      </c>
      <c r="D507" s="222" t="s">
        <v>138</v>
      </c>
      <c r="E507" s="255">
        <v>913</v>
      </c>
      <c r="F507" s="255">
        <f t="shared" si="15"/>
        <v>913</v>
      </c>
      <c r="G507" s="264">
        <f t="shared" si="16"/>
        <v>0</v>
      </c>
      <c r="H507" s="42"/>
      <c r="I507" s="42"/>
      <c r="J507" s="42"/>
    </row>
    <row r="508" spans="1:10" ht="15">
      <c r="A508" s="42"/>
      <c r="B508" s="307" t="s">
        <v>1048</v>
      </c>
      <c r="C508" s="285" t="s">
        <v>1197</v>
      </c>
      <c r="D508" s="222" t="s">
        <v>138</v>
      </c>
      <c r="E508" s="255">
        <v>979</v>
      </c>
      <c r="F508" s="255">
        <f t="shared" si="15"/>
        <v>979</v>
      </c>
      <c r="G508" s="264">
        <f t="shared" si="16"/>
        <v>0</v>
      </c>
      <c r="H508" s="42"/>
      <c r="I508" s="42"/>
      <c r="J508" s="42"/>
    </row>
    <row r="509" spans="1:10" ht="15">
      <c r="A509" s="42"/>
      <c r="B509" s="307" t="s">
        <v>1049</v>
      </c>
      <c r="C509" s="285" t="s">
        <v>1197</v>
      </c>
      <c r="D509" s="222" t="s">
        <v>138</v>
      </c>
      <c r="E509" s="255">
        <v>339</v>
      </c>
      <c r="F509" s="255">
        <f t="shared" si="15"/>
        <v>339</v>
      </c>
      <c r="G509" s="264">
        <f t="shared" si="16"/>
        <v>0</v>
      </c>
      <c r="H509" s="42"/>
      <c r="I509" s="42"/>
      <c r="J509" s="42"/>
    </row>
    <row r="510" spans="1:10" ht="15">
      <c r="A510" s="42"/>
      <c r="B510" s="307" t="s">
        <v>1050</v>
      </c>
      <c r="C510" s="285" t="s">
        <v>1197</v>
      </c>
      <c r="D510" s="222" t="s">
        <v>138</v>
      </c>
      <c r="E510" s="255">
        <v>492</v>
      </c>
      <c r="F510" s="255">
        <f t="shared" si="15"/>
        <v>492</v>
      </c>
      <c r="G510" s="264">
        <f t="shared" si="16"/>
        <v>0</v>
      </c>
      <c r="H510" s="42"/>
      <c r="I510" s="42"/>
      <c r="J510" s="42"/>
    </row>
    <row r="511" spans="1:10" ht="15">
      <c r="A511" s="42"/>
      <c r="B511" s="307" t="s">
        <v>1051</v>
      </c>
      <c r="C511" s="285" t="s">
        <v>1197</v>
      </c>
      <c r="D511" s="222" t="s">
        <v>138</v>
      </c>
      <c r="E511" s="255">
        <v>582</v>
      </c>
      <c r="F511" s="255">
        <f t="shared" si="15"/>
        <v>582</v>
      </c>
      <c r="G511" s="264">
        <f t="shared" si="16"/>
        <v>0</v>
      </c>
      <c r="H511" s="42"/>
      <c r="I511" s="42"/>
      <c r="J511" s="42"/>
    </row>
    <row r="512" spans="1:10" ht="15">
      <c r="A512" s="42"/>
      <c r="B512" s="307" t="s">
        <v>834</v>
      </c>
      <c r="C512" s="285" t="s">
        <v>1197</v>
      </c>
      <c r="D512" s="222" t="s">
        <v>138</v>
      </c>
      <c r="E512" s="255">
        <v>802</v>
      </c>
      <c r="F512" s="255">
        <f t="shared" si="15"/>
        <v>802</v>
      </c>
      <c r="G512" s="264">
        <f t="shared" si="16"/>
        <v>0</v>
      </c>
      <c r="H512" s="42"/>
      <c r="I512" s="42"/>
      <c r="J512" s="42"/>
    </row>
    <row r="513" spans="1:10" ht="15">
      <c r="A513" s="42"/>
      <c r="B513" s="307" t="s">
        <v>835</v>
      </c>
      <c r="C513" s="285" t="s">
        <v>1197</v>
      </c>
      <c r="D513" s="222" t="s">
        <v>138</v>
      </c>
      <c r="E513" s="255">
        <v>1084</v>
      </c>
      <c r="F513" s="255">
        <f t="shared" si="15"/>
        <v>1084</v>
      </c>
      <c r="G513" s="264">
        <f t="shared" si="16"/>
        <v>0</v>
      </c>
      <c r="H513" s="42"/>
      <c r="I513" s="42"/>
      <c r="J513" s="42"/>
    </row>
    <row r="514" spans="1:10" ht="15">
      <c r="A514" s="42"/>
      <c r="B514" s="307" t="s">
        <v>836</v>
      </c>
      <c r="C514" s="285" t="s">
        <v>1197</v>
      </c>
      <c r="D514" s="222" t="s">
        <v>138</v>
      </c>
      <c r="E514" s="255">
        <v>1060</v>
      </c>
      <c r="F514" s="255">
        <f t="shared" si="15"/>
        <v>1060</v>
      </c>
      <c r="G514" s="264">
        <f t="shared" si="16"/>
        <v>0</v>
      </c>
      <c r="H514" s="42"/>
      <c r="I514" s="42"/>
      <c r="J514" s="42"/>
    </row>
    <row r="515" spans="1:10" ht="15">
      <c r="A515" s="42"/>
      <c r="B515" s="307" t="s">
        <v>832</v>
      </c>
      <c r="C515" s="285" t="s">
        <v>1197</v>
      </c>
      <c r="D515" s="222" t="s">
        <v>138</v>
      </c>
      <c r="E515" s="255">
        <v>491</v>
      </c>
      <c r="F515" s="255">
        <f t="shared" si="15"/>
        <v>491</v>
      </c>
      <c r="G515" s="264">
        <f t="shared" si="16"/>
        <v>0</v>
      </c>
      <c r="H515" s="42"/>
      <c r="I515" s="42"/>
      <c r="J515" s="42"/>
    </row>
    <row r="516" spans="1:10" ht="15">
      <c r="A516" s="42"/>
      <c r="B516" s="307" t="s">
        <v>833</v>
      </c>
      <c r="C516" s="285" t="s">
        <v>1197</v>
      </c>
      <c r="D516" s="222" t="s">
        <v>138</v>
      </c>
      <c r="E516" s="255">
        <v>506</v>
      </c>
      <c r="F516" s="255">
        <f t="shared" si="15"/>
        <v>506</v>
      </c>
      <c r="G516" s="264">
        <f t="shared" si="16"/>
        <v>0</v>
      </c>
      <c r="H516" s="42"/>
      <c r="I516" s="42"/>
      <c r="J516" s="42"/>
    </row>
    <row r="517" spans="1:10" ht="15">
      <c r="A517" s="42"/>
      <c r="B517" s="307" t="s">
        <v>172</v>
      </c>
      <c r="C517" s="285" t="s">
        <v>1197</v>
      </c>
      <c r="D517" s="222" t="s">
        <v>138</v>
      </c>
      <c r="E517" s="255">
        <v>1015</v>
      </c>
      <c r="F517" s="255">
        <f t="shared" si="15"/>
        <v>1015</v>
      </c>
      <c r="G517" s="264">
        <f t="shared" si="16"/>
        <v>0</v>
      </c>
      <c r="H517" s="42"/>
      <c r="I517" s="42"/>
      <c r="J517" s="42"/>
    </row>
    <row r="518" spans="1:10" ht="15">
      <c r="A518" s="42"/>
      <c r="B518" s="307" t="s">
        <v>173</v>
      </c>
      <c r="C518" s="285" t="s">
        <v>1197</v>
      </c>
      <c r="D518" s="222" t="s">
        <v>138</v>
      </c>
      <c r="E518" s="255">
        <v>1264</v>
      </c>
      <c r="F518" s="255">
        <f t="shared" si="15"/>
        <v>1264</v>
      </c>
      <c r="G518" s="264">
        <f t="shared" si="16"/>
        <v>0</v>
      </c>
      <c r="H518" s="42"/>
      <c r="I518" s="42"/>
      <c r="J518" s="42"/>
    </row>
    <row r="519" spans="1:10" ht="15">
      <c r="A519" s="42"/>
      <c r="B519" s="307" t="s">
        <v>174</v>
      </c>
      <c r="C519" s="285" t="s">
        <v>1197</v>
      </c>
      <c r="D519" s="222" t="s">
        <v>138</v>
      </c>
      <c r="E519" s="255">
        <v>1219</v>
      </c>
      <c r="F519" s="255">
        <f t="shared" si="15"/>
        <v>1219</v>
      </c>
      <c r="G519" s="264">
        <f t="shared" si="16"/>
        <v>0</v>
      </c>
      <c r="H519" s="42"/>
      <c r="I519" s="42"/>
      <c r="J519" s="42"/>
    </row>
    <row r="520" spans="1:10" ht="15">
      <c r="A520" s="42"/>
      <c r="B520" s="307" t="s">
        <v>1052</v>
      </c>
      <c r="C520" s="285" t="s">
        <v>1197</v>
      </c>
      <c r="D520" s="222" t="s">
        <v>138</v>
      </c>
      <c r="E520" s="255">
        <v>652</v>
      </c>
      <c r="F520" s="255">
        <f t="shared" si="15"/>
        <v>652</v>
      </c>
      <c r="G520" s="264">
        <f t="shared" si="16"/>
        <v>0</v>
      </c>
      <c r="H520" s="42"/>
      <c r="I520" s="42"/>
      <c r="J520" s="42"/>
    </row>
    <row r="521" spans="1:10" ht="15">
      <c r="A521" s="42"/>
      <c r="B521" s="307" t="s">
        <v>1053</v>
      </c>
      <c r="C521" s="285" t="s">
        <v>1197</v>
      </c>
      <c r="D521" s="222" t="s">
        <v>138</v>
      </c>
      <c r="E521" s="255">
        <v>707</v>
      </c>
      <c r="F521" s="255">
        <f t="shared" si="15"/>
        <v>707</v>
      </c>
      <c r="G521" s="264">
        <f t="shared" si="16"/>
        <v>0</v>
      </c>
      <c r="H521" s="42"/>
      <c r="I521" s="42"/>
      <c r="J521" s="42"/>
    </row>
    <row r="522" spans="1:10" ht="15">
      <c r="A522" s="42"/>
      <c r="B522" s="307" t="s">
        <v>170</v>
      </c>
      <c r="C522" s="285" t="s">
        <v>1197</v>
      </c>
      <c r="D522" s="222" t="s">
        <v>138</v>
      </c>
      <c r="E522" s="255">
        <v>546</v>
      </c>
      <c r="F522" s="255">
        <f t="shared" si="15"/>
        <v>546</v>
      </c>
      <c r="G522" s="264">
        <f t="shared" si="16"/>
        <v>0</v>
      </c>
      <c r="H522" s="42"/>
      <c r="I522" s="42"/>
      <c r="J522" s="42"/>
    </row>
    <row r="523" spans="1:10" ht="15">
      <c r="A523" s="42"/>
      <c r="B523" s="307" t="s">
        <v>171</v>
      </c>
      <c r="C523" s="285" t="s">
        <v>1197</v>
      </c>
      <c r="D523" s="222" t="s">
        <v>138</v>
      </c>
      <c r="E523" s="255">
        <v>668</v>
      </c>
      <c r="F523" s="255">
        <f t="shared" si="15"/>
        <v>668</v>
      </c>
      <c r="G523" s="264">
        <f t="shared" si="16"/>
        <v>0</v>
      </c>
      <c r="H523" s="42"/>
      <c r="I523" s="42"/>
      <c r="J523" s="42"/>
    </row>
    <row r="524" spans="1:10" ht="15">
      <c r="A524" s="42"/>
      <c r="B524" s="307" t="s">
        <v>1054</v>
      </c>
      <c r="C524" s="285" t="s">
        <v>1197</v>
      </c>
      <c r="D524" s="222" t="s">
        <v>138</v>
      </c>
      <c r="E524" s="255">
        <v>940</v>
      </c>
      <c r="F524" s="255">
        <f t="shared" ref="F524:F587" si="17">ROUND(E524*(1-VLOOKUP(D524,$B$2:$C$8,2,0)),2)</f>
        <v>940</v>
      </c>
      <c r="G524" s="264">
        <f t="shared" si="16"/>
        <v>0</v>
      </c>
      <c r="H524" s="42"/>
      <c r="I524" s="42"/>
      <c r="J524" s="42"/>
    </row>
    <row r="525" spans="1:10" ht="15">
      <c r="A525" s="42"/>
      <c r="B525" s="307" t="s">
        <v>1055</v>
      </c>
      <c r="C525" s="285" t="s">
        <v>1197</v>
      </c>
      <c r="D525" s="222" t="s">
        <v>138</v>
      </c>
      <c r="E525" s="255">
        <v>1024</v>
      </c>
      <c r="F525" s="255">
        <f t="shared" si="17"/>
        <v>1024</v>
      </c>
      <c r="G525" s="264">
        <f t="shared" ref="G525:G588" si="18">ROUND(F525*$G$2,0)</f>
        <v>0</v>
      </c>
      <c r="H525" s="42"/>
      <c r="I525" s="42"/>
      <c r="J525" s="42"/>
    </row>
    <row r="526" spans="1:10" ht="15">
      <c r="A526" s="42"/>
      <c r="B526" s="307" t="s">
        <v>1056</v>
      </c>
      <c r="C526" s="285" t="s">
        <v>1197</v>
      </c>
      <c r="D526" s="222" t="s">
        <v>138</v>
      </c>
      <c r="E526" s="255">
        <v>1359</v>
      </c>
      <c r="F526" s="255">
        <f t="shared" si="17"/>
        <v>1359</v>
      </c>
      <c r="G526" s="264">
        <f t="shared" si="18"/>
        <v>0</v>
      </c>
      <c r="H526" s="42"/>
      <c r="I526" s="42"/>
      <c r="J526" s="42"/>
    </row>
    <row r="527" spans="1:10" ht="15">
      <c r="A527" s="42"/>
      <c r="B527" s="307" t="s">
        <v>1057</v>
      </c>
      <c r="C527" s="285" t="s">
        <v>1197</v>
      </c>
      <c r="D527" s="222" t="s">
        <v>138</v>
      </c>
      <c r="E527" s="255">
        <v>1404</v>
      </c>
      <c r="F527" s="255">
        <f t="shared" si="17"/>
        <v>1404</v>
      </c>
      <c r="G527" s="264">
        <f t="shared" si="18"/>
        <v>0</v>
      </c>
      <c r="H527" s="42"/>
      <c r="I527" s="42"/>
      <c r="J527" s="42"/>
    </row>
    <row r="528" spans="1:10" ht="15">
      <c r="A528" s="42"/>
      <c r="B528" s="307" t="s">
        <v>48</v>
      </c>
      <c r="C528" s="285" t="s">
        <v>1198</v>
      </c>
      <c r="D528" s="222" t="s">
        <v>46</v>
      </c>
      <c r="E528" s="255">
        <v>113</v>
      </c>
      <c r="F528" s="255">
        <f t="shared" si="17"/>
        <v>113</v>
      </c>
      <c r="G528" s="264">
        <f t="shared" si="18"/>
        <v>0</v>
      </c>
      <c r="H528" s="42"/>
      <c r="I528" s="42"/>
      <c r="J528" s="42"/>
    </row>
    <row r="529" spans="1:10" ht="15">
      <c r="A529" s="42"/>
      <c r="B529" s="307" t="s">
        <v>884</v>
      </c>
      <c r="C529" s="285" t="s">
        <v>1198</v>
      </c>
      <c r="D529" s="222" t="s">
        <v>46</v>
      </c>
      <c r="E529" s="255">
        <v>226</v>
      </c>
      <c r="F529" s="255">
        <f t="shared" si="17"/>
        <v>226</v>
      </c>
      <c r="G529" s="264">
        <f t="shared" si="18"/>
        <v>0</v>
      </c>
      <c r="H529" s="42"/>
      <c r="I529" s="42"/>
      <c r="J529" s="42"/>
    </row>
    <row r="530" spans="1:10" ht="15">
      <c r="A530" s="42"/>
      <c r="B530" s="307" t="s">
        <v>50</v>
      </c>
      <c r="C530" s="285" t="s">
        <v>1198</v>
      </c>
      <c r="D530" s="222" t="s">
        <v>46</v>
      </c>
      <c r="E530" s="255">
        <v>122</v>
      </c>
      <c r="F530" s="255">
        <f t="shared" si="17"/>
        <v>122</v>
      </c>
      <c r="G530" s="264">
        <f t="shared" si="18"/>
        <v>0</v>
      </c>
      <c r="H530" s="42"/>
      <c r="I530" s="42"/>
      <c r="J530" s="42"/>
    </row>
    <row r="531" spans="1:10" ht="15">
      <c r="A531" s="42"/>
      <c r="B531" s="307" t="s">
        <v>885</v>
      </c>
      <c r="C531" s="285" t="s">
        <v>1198</v>
      </c>
      <c r="D531" s="222" t="s">
        <v>46</v>
      </c>
      <c r="E531" s="255">
        <v>235</v>
      </c>
      <c r="F531" s="255">
        <f t="shared" si="17"/>
        <v>235</v>
      </c>
      <c r="G531" s="264">
        <f t="shared" si="18"/>
        <v>0</v>
      </c>
      <c r="H531" s="42"/>
      <c r="I531" s="42"/>
      <c r="J531" s="42"/>
    </row>
    <row r="532" spans="1:10" ht="15">
      <c r="A532" s="42"/>
      <c r="B532" s="307" t="s">
        <v>58</v>
      </c>
      <c r="C532" s="285" t="s">
        <v>1198</v>
      </c>
      <c r="D532" s="222" t="s">
        <v>46</v>
      </c>
      <c r="E532" s="255">
        <v>186</v>
      </c>
      <c r="F532" s="255">
        <f t="shared" si="17"/>
        <v>186</v>
      </c>
      <c r="G532" s="264">
        <f t="shared" si="18"/>
        <v>0</v>
      </c>
      <c r="H532" s="42"/>
      <c r="I532" s="42"/>
      <c r="J532" s="42"/>
    </row>
    <row r="533" spans="1:10" ht="15">
      <c r="A533" s="42"/>
      <c r="B533" s="307" t="s">
        <v>52</v>
      </c>
      <c r="C533" s="285" t="s">
        <v>1198</v>
      </c>
      <c r="D533" s="222" t="s">
        <v>46</v>
      </c>
      <c r="E533" s="255">
        <v>162</v>
      </c>
      <c r="F533" s="255">
        <f t="shared" si="17"/>
        <v>162</v>
      </c>
      <c r="G533" s="264">
        <f t="shared" si="18"/>
        <v>0</v>
      </c>
      <c r="H533" s="42"/>
      <c r="I533" s="42"/>
      <c r="J533" s="42"/>
    </row>
    <row r="534" spans="1:10" ht="15">
      <c r="A534" s="42"/>
      <c r="B534" s="307" t="s">
        <v>886</v>
      </c>
      <c r="C534" s="285" t="s">
        <v>1198</v>
      </c>
      <c r="D534" s="222" t="s">
        <v>46</v>
      </c>
      <c r="E534" s="255">
        <v>275</v>
      </c>
      <c r="F534" s="255">
        <f t="shared" si="17"/>
        <v>275</v>
      </c>
      <c r="G534" s="264">
        <f t="shared" si="18"/>
        <v>0</v>
      </c>
      <c r="H534" s="42"/>
      <c r="I534" s="42"/>
      <c r="J534" s="42"/>
    </row>
    <row r="535" spans="1:10" ht="15">
      <c r="A535" s="42"/>
      <c r="B535" s="307" t="s">
        <v>60</v>
      </c>
      <c r="C535" s="285" t="s">
        <v>1198</v>
      </c>
      <c r="D535" s="222" t="s">
        <v>46</v>
      </c>
      <c r="E535" s="255">
        <v>208</v>
      </c>
      <c r="F535" s="255">
        <f t="shared" si="17"/>
        <v>208</v>
      </c>
      <c r="G535" s="264">
        <f t="shared" si="18"/>
        <v>0</v>
      </c>
      <c r="H535" s="42"/>
      <c r="I535" s="42"/>
      <c r="J535" s="42"/>
    </row>
    <row r="536" spans="1:10" ht="15">
      <c r="A536" s="42"/>
      <c r="B536" s="307" t="s">
        <v>54</v>
      </c>
      <c r="C536" s="285" t="s">
        <v>1198</v>
      </c>
      <c r="D536" s="222" t="s">
        <v>46</v>
      </c>
      <c r="E536" s="255">
        <v>250</v>
      </c>
      <c r="F536" s="255">
        <f t="shared" si="17"/>
        <v>250</v>
      </c>
      <c r="G536" s="264">
        <f t="shared" si="18"/>
        <v>0</v>
      </c>
      <c r="H536" s="42"/>
      <c r="I536" s="42"/>
      <c r="J536" s="42"/>
    </row>
    <row r="537" spans="1:10" ht="15">
      <c r="A537" s="42"/>
      <c r="B537" s="307" t="s">
        <v>887</v>
      </c>
      <c r="C537" s="285" t="s">
        <v>1198</v>
      </c>
      <c r="D537" s="222" t="s">
        <v>46</v>
      </c>
      <c r="E537" s="255">
        <v>390</v>
      </c>
      <c r="F537" s="255">
        <f t="shared" si="17"/>
        <v>390</v>
      </c>
      <c r="G537" s="264">
        <f t="shared" si="18"/>
        <v>0</v>
      </c>
      <c r="H537" s="42"/>
      <c r="I537" s="42"/>
      <c r="J537" s="42"/>
    </row>
    <row r="538" spans="1:10" ht="15">
      <c r="A538" s="42"/>
      <c r="B538" s="307" t="s">
        <v>62</v>
      </c>
      <c r="C538" s="285" t="s">
        <v>1198</v>
      </c>
      <c r="D538" s="222" t="s">
        <v>46</v>
      </c>
      <c r="E538" s="255">
        <v>334</v>
      </c>
      <c r="F538" s="255">
        <f t="shared" si="17"/>
        <v>334</v>
      </c>
      <c r="G538" s="264">
        <f t="shared" si="18"/>
        <v>0</v>
      </c>
      <c r="H538" s="42"/>
      <c r="I538" s="42"/>
      <c r="J538" s="42"/>
    </row>
    <row r="539" spans="1:10" ht="15">
      <c r="A539" s="42"/>
      <c r="B539" s="307" t="s">
        <v>56</v>
      </c>
      <c r="C539" s="285" t="s">
        <v>1198</v>
      </c>
      <c r="D539" s="222" t="s">
        <v>46</v>
      </c>
      <c r="E539" s="255">
        <v>338</v>
      </c>
      <c r="F539" s="255">
        <f t="shared" si="17"/>
        <v>338</v>
      </c>
      <c r="G539" s="264">
        <f t="shared" si="18"/>
        <v>0</v>
      </c>
      <c r="H539" s="42"/>
      <c r="I539" s="42"/>
      <c r="J539" s="42"/>
    </row>
    <row r="540" spans="1:10" ht="15">
      <c r="A540" s="42"/>
      <c r="B540" s="307" t="s">
        <v>888</v>
      </c>
      <c r="C540" s="285" t="s">
        <v>1198</v>
      </c>
      <c r="D540" s="222" t="s">
        <v>46</v>
      </c>
      <c r="E540" s="255">
        <v>477</v>
      </c>
      <c r="F540" s="255">
        <f t="shared" si="17"/>
        <v>477</v>
      </c>
      <c r="G540" s="264">
        <f t="shared" si="18"/>
        <v>0</v>
      </c>
      <c r="H540" s="42"/>
      <c r="I540" s="42"/>
      <c r="J540" s="42"/>
    </row>
    <row r="541" spans="1:10" ht="15">
      <c r="A541" s="42"/>
      <c r="B541" s="307" t="s">
        <v>64</v>
      </c>
      <c r="C541" s="285" t="s">
        <v>1198</v>
      </c>
      <c r="D541" s="222" t="s">
        <v>46</v>
      </c>
      <c r="E541" s="255">
        <v>464</v>
      </c>
      <c r="F541" s="255">
        <f t="shared" si="17"/>
        <v>464</v>
      </c>
      <c r="G541" s="264">
        <f t="shared" si="18"/>
        <v>0</v>
      </c>
      <c r="H541" s="42"/>
      <c r="I541" s="42"/>
      <c r="J541" s="42"/>
    </row>
    <row r="542" spans="1:10" ht="15">
      <c r="A542" s="42"/>
      <c r="B542" s="307" t="s">
        <v>932</v>
      </c>
      <c r="C542" s="285" t="s">
        <v>1198</v>
      </c>
      <c r="D542" s="222" t="s">
        <v>46</v>
      </c>
      <c r="E542" s="255">
        <v>186</v>
      </c>
      <c r="F542" s="255">
        <f t="shared" si="17"/>
        <v>186</v>
      </c>
      <c r="G542" s="264">
        <f t="shared" si="18"/>
        <v>0</v>
      </c>
      <c r="H542" s="42"/>
      <c r="I542" s="42"/>
      <c r="J542" s="42"/>
    </row>
    <row r="543" spans="1:10" ht="15">
      <c r="A543" s="42"/>
      <c r="B543" s="307" t="s">
        <v>930</v>
      </c>
      <c r="C543" s="285" t="s">
        <v>1198</v>
      </c>
      <c r="D543" s="222" t="s">
        <v>46</v>
      </c>
      <c r="E543" s="255">
        <v>208</v>
      </c>
      <c r="F543" s="255">
        <f t="shared" si="17"/>
        <v>208</v>
      </c>
      <c r="G543" s="264">
        <f t="shared" si="18"/>
        <v>0</v>
      </c>
      <c r="H543" s="42"/>
      <c r="I543" s="42"/>
      <c r="J543" s="42"/>
    </row>
    <row r="544" spans="1:10" ht="15">
      <c r="A544" s="42"/>
      <c r="B544" s="307" t="s">
        <v>928</v>
      </c>
      <c r="C544" s="285" t="s">
        <v>1198</v>
      </c>
      <c r="D544" s="222" t="s">
        <v>46</v>
      </c>
      <c r="E544" s="255">
        <v>334</v>
      </c>
      <c r="F544" s="255">
        <f t="shared" si="17"/>
        <v>334</v>
      </c>
      <c r="G544" s="264">
        <f t="shared" si="18"/>
        <v>0</v>
      </c>
      <c r="H544" s="42"/>
      <c r="I544" s="42"/>
      <c r="J544" s="42"/>
    </row>
    <row r="545" spans="1:10" ht="15">
      <c r="A545" s="42"/>
      <c r="B545" s="307" t="s">
        <v>1058</v>
      </c>
      <c r="C545" s="285" t="s">
        <v>1198</v>
      </c>
      <c r="D545" s="222" t="s">
        <v>46</v>
      </c>
      <c r="E545" s="255">
        <v>75</v>
      </c>
      <c r="F545" s="255">
        <f t="shared" si="17"/>
        <v>75</v>
      </c>
      <c r="G545" s="264">
        <f t="shared" si="18"/>
        <v>0</v>
      </c>
      <c r="H545" s="42"/>
      <c r="I545" s="42"/>
      <c r="J545" s="42"/>
    </row>
    <row r="546" spans="1:10" ht="15">
      <c r="A546" s="42"/>
      <c r="B546" s="307" t="s">
        <v>1059</v>
      </c>
      <c r="C546" s="285" t="s">
        <v>1198</v>
      </c>
      <c r="D546" s="222" t="s">
        <v>46</v>
      </c>
      <c r="E546" s="255">
        <v>80</v>
      </c>
      <c r="F546" s="255">
        <f t="shared" si="17"/>
        <v>80</v>
      </c>
      <c r="G546" s="264">
        <f t="shared" si="18"/>
        <v>0</v>
      </c>
      <c r="H546" s="42"/>
      <c r="I546" s="42"/>
      <c r="J546" s="42"/>
    </row>
    <row r="547" spans="1:10" ht="15">
      <c r="A547" s="42"/>
      <c r="B547" s="307" t="s">
        <v>1060</v>
      </c>
      <c r="C547" s="285" t="s">
        <v>1198</v>
      </c>
      <c r="D547" s="222" t="s">
        <v>46</v>
      </c>
      <c r="E547" s="255">
        <v>197</v>
      </c>
      <c r="F547" s="255">
        <f t="shared" si="17"/>
        <v>197</v>
      </c>
      <c r="G547" s="264">
        <f t="shared" si="18"/>
        <v>0</v>
      </c>
      <c r="H547" s="42"/>
      <c r="I547" s="42"/>
      <c r="J547" s="42"/>
    </row>
    <row r="548" spans="1:10" ht="15">
      <c r="A548" s="42"/>
      <c r="B548" s="307" t="s">
        <v>1061</v>
      </c>
      <c r="C548" s="285" t="s">
        <v>1198</v>
      </c>
      <c r="D548" s="222" t="s">
        <v>46</v>
      </c>
      <c r="E548" s="255">
        <v>116</v>
      </c>
      <c r="F548" s="255">
        <f t="shared" si="17"/>
        <v>116</v>
      </c>
      <c r="G548" s="264">
        <f t="shared" si="18"/>
        <v>0</v>
      </c>
      <c r="H548" s="42"/>
      <c r="I548" s="42"/>
      <c r="J548" s="42"/>
    </row>
    <row r="549" spans="1:10" ht="15">
      <c r="A549" s="42"/>
      <c r="B549" s="307" t="s">
        <v>1062</v>
      </c>
      <c r="C549" s="285" t="s">
        <v>1198</v>
      </c>
      <c r="D549" s="222" t="s">
        <v>46</v>
      </c>
      <c r="E549" s="255">
        <v>197</v>
      </c>
      <c r="F549" s="255">
        <f t="shared" si="17"/>
        <v>197</v>
      </c>
      <c r="G549" s="264">
        <f t="shared" si="18"/>
        <v>0</v>
      </c>
      <c r="H549" s="42"/>
      <c r="I549" s="42"/>
      <c r="J549" s="42"/>
    </row>
    <row r="550" spans="1:10" ht="15">
      <c r="A550" s="42"/>
      <c r="B550" s="307" t="s">
        <v>1063</v>
      </c>
      <c r="C550" s="285" t="s">
        <v>1198</v>
      </c>
      <c r="D550" s="222" t="s">
        <v>46</v>
      </c>
      <c r="E550" s="255">
        <v>178</v>
      </c>
      <c r="F550" s="255">
        <f t="shared" si="17"/>
        <v>178</v>
      </c>
      <c r="G550" s="264">
        <f t="shared" si="18"/>
        <v>0</v>
      </c>
      <c r="H550" s="42"/>
      <c r="I550" s="42"/>
      <c r="J550" s="42"/>
    </row>
    <row r="551" spans="1:10" ht="15">
      <c r="A551" s="42"/>
      <c r="B551" s="307" t="s">
        <v>1064</v>
      </c>
      <c r="C551" s="285" t="s">
        <v>1198</v>
      </c>
      <c r="D551" s="222" t="s">
        <v>46</v>
      </c>
      <c r="E551" s="255">
        <v>325</v>
      </c>
      <c r="F551" s="255">
        <f t="shared" si="17"/>
        <v>325</v>
      </c>
      <c r="G551" s="264">
        <f t="shared" si="18"/>
        <v>0</v>
      </c>
      <c r="H551" s="42"/>
      <c r="I551" s="42"/>
      <c r="J551" s="42"/>
    </row>
    <row r="552" spans="1:10" ht="15">
      <c r="A552" s="42"/>
      <c r="B552" s="307" t="s">
        <v>1065</v>
      </c>
      <c r="C552" s="285" t="s">
        <v>1198</v>
      </c>
      <c r="D552" s="222" t="s">
        <v>46</v>
      </c>
      <c r="E552" s="255">
        <v>258</v>
      </c>
      <c r="F552" s="255">
        <f t="shared" si="17"/>
        <v>258</v>
      </c>
      <c r="G552" s="264">
        <f t="shared" si="18"/>
        <v>0</v>
      </c>
      <c r="H552" s="42"/>
      <c r="I552" s="42"/>
      <c r="J552" s="42"/>
    </row>
    <row r="553" spans="1:10" ht="15">
      <c r="A553" s="42"/>
      <c r="B553" s="307" t="s">
        <v>1066</v>
      </c>
      <c r="C553" s="285" t="s">
        <v>1198</v>
      </c>
      <c r="D553" s="222" t="s">
        <v>46</v>
      </c>
      <c r="E553" s="255">
        <v>394</v>
      </c>
      <c r="F553" s="255">
        <f t="shared" si="17"/>
        <v>394</v>
      </c>
      <c r="G553" s="264">
        <f t="shared" si="18"/>
        <v>0</v>
      </c>
      <c r="H553" s="42"/>
      <c r="I553" s="42"/>
      <c r="J553" s="42"/>
    </row>
    <row r="554" spans="1:10" ht="15">
      <c r="A554" s="42"/>
      <c r="B554" s="307" t="s">
        <v>1067</v>
      </c>
      <c r="C554" s="285" t="s">
        <v>1198</v>
      </c>
      <c r="D554" s="222" t="s">
        <v>46</v>
      </c>
      <c r="E554" s="255">
        <v>264</v>
      </c>
      <c r="F554" s="255">
        <f t="shared" si="17"/>
        <v>264</v>
      </c>
      <c r="G554" s="264">
        <f t="shared" si="18"/>
        <v>0</v>
      </c>
      <c r="H554" s="42"/>
      <c r="I554" s="42"/>
      <c r="J554" s="42"/>
    </row>
    <row r="555" spans="1:10" ht="15">
      <c r="A555" s="42"/>
      <c r="B555" s="307" t="s">
        <v>1068</v>
      </c>
      <c r="C555" s="285" t="s">
        <v>1198</v>
      </c>
      <c r="D555" s="222" t="s">
        <v>46</v>
      </c>
      <c r="E555" s="255">
        <v>394</v>
      </c>
      <c r="F555" s="255">
        <f t="shared" si="17"/>
        <v>394</v>
      </c>
      <c r="G555" s="264">
        <f t="shared" si="18"/>
        <v>0</v>
      </c>
      <c r="H555" s="42"/>
      <c r="I555" s="42"/>
      <c r="J555" s="42"/>
    </row>
    <row r="556" spans="1:10" ht="15">
      <c r="A556" s="42"/>
      <c r="B556" s="307" t="s">
        <v>1069</v>
      </c>
      <c r="C556" s="285" t="s">
        <v>1198</v>
      </c>
      <c r="D556" s="222" t="s">
        <v>46</v>
      </c>
      <c r="E556" s="255">
        <v>86</v>
      </c>
      <c r="F556" s="255">
        <f t="shared" si="17"/>
        <v>86</v>
      </c>
      <c r="G556" s="264">
        <f t="shared" si="18"/>
        <v>0</v>
      </c>
      <c r="H556" s="42"/>
      <c r="I556" s="42"/>
      <c r="J556" s="42"/>
    </row>
    <row r="557" spans="1:10" ht="15">
      <c r="A557" s="42"/>
      <c r="B557" s="307" t="s">
        <v>1070</v>
      </c>
      <c r="C557" s="285" t="s">
        <v>1198</v>
      </c>
      <c r="D557" s="222" t="s">
        <v>46</v>
      </c>
      <c r="E557" s="255">
        <v>89</v>
      </c>
      <c r="F557" s="255">
        <f t="shared" si="17"/>
        <v>89</v>
      </c>
      <c r="G557" s="264">
        <f t="shared" si="18"/>
        <v>0</v>
      </c>
      <c r="H557" s="42"/>
      <c r="I557" s="42"/>
      <c r="J557" s="42"/>
    </row>
    <row r="558" spans="1:10" ht="15">
      <c r="A558" s="42"/>
      <c r="B558" s="307" t="s">
        <v>1071</v>
      </c>
      <c r="C558" s="285" t="s">
        <v>1198</v>
      </c>
      <c r="D558" s="222" t="s">
        <v>46</v>
      </c>
      <c r="E558" s="255">
        <v>91</v>
      </c>
      <c r="F558" s="255">
        <f t="shared" si="17"/>
        <v>91</v>
      </c>
      <c r="G558" s="264">
        <f t="shared" si="18"/>
        <v>0</v>
      </c>
      <c r="H558" s="42"/>
      <c r="I558" s="42"/>
      <c r="J558" s="42"/>
    </row>
    <row r="559" spans="1:10" ht="15">
      <c r="A559" s="42"/>
      <c r="B559" s="307" t="s">
        <v>1072</v>
      </c>
      <c r="C559" s="285" t="s">
        <v>1198</v>
      </c>
      <c r="D559" s="222" t="s">
        <v>46</v>
      </c>
      <c r="E559" s="255">
        <v>146</v>
      </c>
      <c r="F559" s="255">
        <f t="shared" si="17"/>
        <v>146</v>
      </c>
      <c r="G559" s="264">
        <f t="shared" si="18"/>
        <v>0</v>
      </c>
      <c r="H559" s="42"/>
      <c r="I559" s="42"/>
      <c r="J559" s="42"/>
    </row>
    <row r="560" spans="1:10" ht="15">
      <c r="A560" s="42"/>
      <c r="B560" s="307" t="s">
        <v>1073</v>
      </c>
      <c r="C560" s="285" t="s">
        <v>1198</v>
      </c>
      <c r="D560" s="222" t="s">
        <v>46</v>
      </c>
      <c r="E560" s="255">
        <v>162</v>
      </c>
      <c r="F560" s="255">
        <f t="shared" si="17"/>
        <v>162</v>
      </c>
      <c r="G560" s="264">
        <f t="shared" si="18"/>
        <v>0</v>
      </c>
      <c r="H560" s="42"/>
      <c r="I560" s="42"/>
      <c r="J560" s="42"/>
    </row>
    <row r="561" spans="1:10" ht="15">
      <c r="A561" s="42"/>
      <c r="B561" s="307" t="s">
        <v>1074</v>
      </c>
      <c r="C561" s="285" t="s">
        <v>1198</v>
      </c>
      <c r="D561" s="222" t="s">
        <v>46</v>
      </c>
      <c r="E561" s="255">
        <v>188</v>
      </c>
      <c r="F561" s="255">
        <f t="shared" si="17"/>
        <v>188</v>
      </c>
      <c r="G561" s="264">
        <f t="shared" si="18"/>
        <v>0</v>
      </c>
      <c r="H561" s="42"/>
      <c r="I561" s="42"/>
      <c r="J561" s="42"/>
    </row>
    <row r="562" spans="1:10" ht="15">
      <c r="A562" s="42"/>
      <c r="B562" s="307" t="s">
        <v>1075</v>
      </c>
      <c r="C562" s="285" t="s">
        <v>1198</v>
      </c>
      <c r="D562" s="222" t="s">
        <v>46</v>
      </c>
      <c r="E562" s="255">
        <v>292</v>
      </c>
      <c r="F562" s="255">
        <f t="shared" si="17"/>
        <v>292</v>
      </c>
      <c r="G562" s="264">
        <f t="shared" si="18"/>
        <v>0</v>
      </c>
      <c r="H562" s="42"/>
      <c r="I562" s="42"/>
      <c r="J562" s="42"/>
    </row>
    <row r="563" spans="1:10" ht="15">
      <c r="A563" s="42"/>
      <c r="B563" s="307" t="s">
        <v>1076</v>
      </c>
      <c r="C563" s="285" t="s">
        <v>1198</v>
      </c>
      <c r="D563" s="222" t="s">
        <v>46</v>
      </c>
      <c r="E563" s="255">
        <v>179</v>
      </c>
      <c r="F563" s="255">
        <f t="shared" si="17"/>
        <v>179</v>
      </c>
      <c r="G563" s="264">
        <f t="shared" si="18"/>
        <v>0</v>
      </c>
      <c r="H563" s="42"/>
      <c r="I563" s="42"/>
      <c r="J563" s="42"/>
    </row>
    <row r="564" spans="1:10" ht="15">
      <c r="A564" s="42"/>
      <c r="B564" s="307" t="s">
        <v>1077</v>
      </c>
      <c r="C564" s="285" t="s">
        <v>1198</v>
      </c>
      <c r="D564" s="222" t="s">
        <v>46</v>
      </c>
      <c r="E564" s="255">
        <v>327</v>
      </c>
      <c r="F564" s="255">
        <f t="shared" si="17"/>
        <v>327</v>
      </c>
      <c r="G564" s="264">
        <f t="shared" si="18"/>
        <v>0</v>
      </c>
      <c r="H564" s="42"/>
      <c r="I564" s="42"/>
      <c r="J564" s="42"/>
    </row>
    <row r="565" spans="1:10" ht="15">
      <c r="A565" s="42"/>
      <c r="B565" s="307" t="s">
        <v>1078</v>
      </c>
      <c r="C565" s="285" t="s">
        <v>1198</v>
      </c>
      <c r="D565" s="222" t="s">
        <v>46</v>
      </c>
      <c r="E565" s="255">
        <v>238</v>
      </c>
      <c r="F565" s="255">
        <f t="shared" si="17"/>
        <v>238</v>
      </c>
      <c r="G565" s="264">
        <f t="shared" si="18"/>
        <v>0</v>
      </c>
      <c r="H565" s="42"/>
      <c r="I565" s="42"/>
      <c r="J565" s="42"/>
    </row>
    <row r="566" spans="1:10" ht="15">
      <c r="A566" s="42"/>
      <c r="B566" s="307" t="s">
        <v>1079</v>
      </c>
      <c r="C566" s="285" t="s">
        <v>1198</v>
      </c>
      <c r="D566" s="222" t="s">
        <v>46</v>
      </c>
      <c r="E566" s="255">
        <v>425</v>
      </c>
      <c r="F566" s="255">
        <f t="shared" si="17"/>
        <v>425</v>
      </c>
      <c r="G566" s="264">
        <f t="shared" si="18"/>
        <v>0</v>
      </c>
      <c r="H566" s="42"/>
      <c r="I566" s="42"/>
      <c r="J566" s="42"/>
    </row>
    <row r="567" spans="1:10" ht="15">
      <c r="A567" s="42"/>
      <c r="B567" s="307" t="s">
        <v>1080</v>
      </c>
      <c r="C567" s="285" t="s">
        <v>1198</v>
      </c>
      <c r="D567" s="222" t="s">
        <v>46</v>
      </c>
      <c r="E567" s="255">
        <v>343</v>
      </c>
      <c r="F567" s="255">
        <f t="shared" si="17"/>
        <v>343</v>
      </c>
      <c r="G567" s="264">
        <f t="shared" si="18"/>
        <v>0</v>
      </c>
      <c r="H567" s="42"/>
      <c r="I567" s="42"/>
      <c r="J567" s="42"/>
    </row>
    <row r="568" spans="1:10" ht="15">
      <c r="A568" s="42"/>
      <c r="B568" s="307" t="s">
        <v>1081</v>
      </c>
      <c r="C568" s="285" t="s">
        <v>1198</v>
      </c>
      <c r="D568" s="222" t="s">
        <v>46</v>
      </c>
      <c r="E568" s="255">
        <v>387</v>
      </c>
      <c r="F568" s="255">
        <f t="shared" si="17"/>
        <v>387</v>
      </c>
      <c r="G568" s="264">
        <f t="shared" si="18"/>
        <v>0</v>
      </c>
      <c r="H568" s="42"/>
      <c r="I568" s="42"/>
      <c r="J568" s="42"/>
    </row>
    <row r="569" spans="1:10" ht="15">
      <c r="A569" s="42"/>
      <c r="B569" s="307" t="s">
        <v>1082</v>
      </c>
      <c r="C569" s="285" t="s">
        <v>1198</v>
      </c>
      <c r="D569" s="222" t="s">
        <v>46</v>
      </c>
      <c r="E569" s="255">
        <v>515</v>
      </c>
      <c r="F569" s="255">
        <f t="shared" si="17"/>
        <v>515</v>
      </c>
      <c r="G569" s="264">
        <f t="shared" si="18"/>
        <v>0</v>
      </c>
      <c r="H569" s="42"/>
      <c r="I569" s="42"/>
      <c r="J569" s="42"/>
    </row>
    <row r="570" spans="1:10" ht="15">
      <c r="A570" s="42"/>
      <c r="B570" s="307" t="s">
        <v>1083</v>
      </c>
      <c r="C570" s="285" t="s">
        <v>1198</v>
      </c>
      <c r="D570" s="222" t="s">
        <v>1199</v>
      </c>
      <c r="E570" s="255">
        <v>110</v>
      </c>
      <c r="F570" s="255">
        <f t="shared" si="17"/>
        <v>110</v>
      </c>
      <c r="G570" s="264">
        <f t="shared" si="18"/>
        <v>0</v>
      </c>
      <c r="H570" s="42"/>
      <c r="I570" s="42"/>
      <c r="J570" s="42"/>
    </row>
    <row r="571" spans="1:10" ht="15">
      <c r="A571" s="42"/>
      <c r="B571" s="307" t="s">
        <v>1084</v>
      </c>
      <c r="C571" s="285" t="s">
        <v>1198</v>
      </c>
      <c r="D571" s="222" t="s">
        <v>46</v>
      </c>
      <c r="E571" s="255">
        <v>85</v>
      </c>
      <c r="F571" s="255">
        <f t="shared" si="17"/>
        <v>85</v>
      </c>
      <c r="G571" s="264">
        <f t="shared" si="18"/>
        <v>0</v>
      </c>
      <c r="H571" s="42"/>
      <c r="I571" s="42"/>
      <c r="J571" s="42"/>
    </row>
    <row r="572" spans="1:10" ht="15">
      <c r="A572" s="42"/>
      <c r="B572" s="307" t="s">
        <v>1085</v>
      </c>
      <c r="C572" s="285" t="s">
        <v>1198</v>
      </c>
      <c r="D572" s="222" t="s">
        <v>46</v>
      </c>
      <c r="E572" s="255">
        <v>100</v>
      </c>
      <c r="F572" s="255">
        <f t="shared" si="17"/>
        <v>100</v>
      </c>
      <c r="G572" s="264">
        <f t="shared" si="18"/>
        <v>0</v>
      </c>
      <c r="H572" s="42"/>
      <c r="I572" s="42"/>
      <c r="J572" s="42"/>
    </row>
    <row r="573" spans="1:10" ht="15">
      <c r="A573" s="42"/>
      <c r="B573" s="307" t="s">
        <v>1086</v>
      </c>
      <c r="C573" s="285" t="s">
        <v>1198</v>
      </c>
      <c r="D573" s="222" t="s">
        <v>46</v>
      </c>
      <c r="E573" s="255">
        <v>64</v>
      </c>
      <c r="F573" s="255">
        <f t="shared" si="17"/>
        <v>64</v>
      </c>
      <c r="G573" s="264">
        <f t="shared" si="18"/>
        <v>0</v>
      </c>
      <c r="H573" s="42"/>
      <c r="I573" s="42"/>
      <c r="J573" s="42"/>
    </row>
    <row r="574" spans="1:10" ht="15">
      <c r="A574" s="42"/>
      <c r="B574" s="307" t="s">
        <v>1087</v>
      </c>
      <c r="C574" s="285" t="s">
        <v>1198</v>
      </c>
      <c r="D574" s="222" t="s">
        <v>46</v>
      </c>
      <c r="E574" s="255">
        <v>62</v>
      </c>
      <c r="F574" s="255">
        <f t="shared" si="17"/>
        <v>62</v>
      </c>
      <c r="G574" s="264">
        <f t="shared" si="18"/>
        <v>0</v>
      </c>
      <c r="H574" s="42"/>
      <c r="I574" s="42"/>
      <c r="J574" s="42"/>
    </row>
    <row r="575" spans="1:10" ht="15">
      <c r="A575" s="42"/>
      <c r="B575" s="307" t="s">
        <v>1088</v>
      </c>
      <c r="C575" s="285" t="s">
        <v>1198</v>
      </c>
      <c r="D575" s="222" t="s">
        <v>46</v>
      </c>
      <c r="E575" s="255">
        <v>91</v>
      </c>
      <c r="F575" s="255">
        <f t="shared" si="17"/>
        <v>91</v>
      </c>
      <c r="G575" s="264">
        <f t="shared" si="18"/>
        <v>0</v>
      </c>
      <c r="H575" s="42"/>
      <c r="I575" s="42"/>
      <c r="J575" s="42"/>
    </row>
    <row r="576" spans="1:10" ht="15">
      <c r="A576" s="42"/>
      <c r="B576" s="307" t="s">
        <v>1089</v>
      </c>
      <c r="C576" s="285" t="s">
        <v>1198</v>
      </c>
      <c r="D576" s="222" t="s">
        <v>46</v>
      </c>
      <c r="E576" s="255">
        <v>189</v>
      </c>
      <c r="F576" s="255">
        <f t="shared" si="17"/>
        <v>189</v>
      </c>
      <c r="G576" s="264">
        <f t="shared" si="18"/>
        <v>0</v>
      </c>
      <c r="H576" s="42"/>
      <c r="I576" s="42"/>
      <c r="J576" s="42"/>
    </row>
    <row r="577" spans="1:10" ht="15">
      <c r="A577" s="42"/>
      <c r="B577" s="307" t="s">
        <v>1090</v>
      </c>
      <c r="C577" s="285" t="s">
        <v>1198</v>
      </c>
      <c r="D577" s="222" t="s">
        <v>46</v>
      </c>
      <c r="E577" s="255">
        <v>99</v>
      </c>
      <c r="F577" s="255">
        <f t="shared" si="17"/>
        <v>99</v>
      </c>
      <c r="G577" s="264">
        <f t="shared" si="18"/>
        <v>0</v>
      </c>
      <c r="H577" s="42"/>
      <c r="I577" s="42"/>
      <c r="J577" s="42"/>
    </row>
    <row r="578" spans="1:10" ht="15">
      <c r="A578" s="42"/>
      <c r="B578" s="307" t="s">
        <v>1091</v>
      </c>
      <c r="C578" s="285" t="s">
        <v>1198</v>
      </c>
      <c r="D578" s="222" t="s">
        <v>46</v>
      </c>
      <c r="E578" s="255">
        <v>197</v>
      </c>
      <c r="F578" s="255">
        <f t="shared" si="17"/>
        <v>197</v>
      </c>
      <c r="G578" s="264">
        <f t="shared" si="18"/>
        <v>0</v>
      </c>
      <c r="H578" s="42"/>
      <c r="I578" s="42"/>
      <c r="J578" s="42"/>
    </row>
    <row r="579" spans="1:10" ht="15">
      <c r="A579" s="42"/>
      <c r="B579" s="307" t="s">
        <v>1092</v>
      </c>
      <c r="C579" s="285" t="s">
        <v>1198</v>
      </c>
      <c r="D579" s="222" t="s">
        <v>46</v>
      </c>
      <c r="E579" s="255">
        <v>133</v>
      </c>
      <c r="F579" s="255">
        <f t="shared" si="17"/>
        <v>133</v>
      </c>
      <c r="G579" s="264">
        <f t="shared" si="18"/>
        <v>0</v>
      </c>
      <c r="H579" s="42"/>
      <c r="I579" s="42"/>
      <c r="J579" s="42"/>
    </row>
    <row r="580" spans="1:10" ht="15">
      <c r="A580" s="42"/>
      <c r="B580" s="307" t="s">
        <v>1093</v>
      </c>
      <c r="C580" s="285" t="s">
        <v>1198</v>
      </c>
      <c r="D580" s="222" t="s">
        <v>46</v>
      </c>
      <c r="E580" s="255">
        <v>230</v>
      </c>
      <c r="F580" s="255">
        <f t="shared" si="17"/>
        <v>230</v>
      </c>
      <c r="G580" s="264">
        <f t="shared" si="18"/>
        <v>0</v>
      </c>
      <c r="H580" s="42"/>
      <c r="I580" s="42"/>
      <c r="J580" s="42"/>
    </row>
    <row r="581" spans="1:10" ht="15">
      <c r="A581" s="42"/>
      <c r="B581" s="307" t="s">
        <v>1094</v>
      </c>
      <c r="C581" s="285" t="s">
        <v>1198</v>
      </c>
      <c r="D581" s="222" t="s">
        <v>46</v>
      </c>
      <c r="E581" s="255">
        <v>91</v>
      </c>
      <c r="F581" s="255">
        <f t="shared" si="17"/>
        <v>91</v>
      </c>
      <c r="G581" s="264">
        <f t="shared" si="18"/>
        <v>0</v>
      </c>
      <c r="H581" s="42"/>
      <c r="I581" s="42"/>
      <c r="J581" s="42"/>
    </row>
    <row r="582" spans="1:10" ht="15">
      <c r="A582" s="42"/>
      <c r="B582" s="307" t="s">
        <v>1095</v>
      </c>
      <c r="C582" s="285" t="s">
        <v>1198</v>
      </c>
      <c r="D582" s="222" t="s">
        <v>46</v>
      </c>
      <c r="E582" s="255">
        <v>189</v>
      </c>
      <c r="F582" s="255">
        <f t="shared" si="17"/>
        <v>189</v>
      </c>
      <c r="G582" s="264">
        <f t="shared" si="18"/>
        <v>0</v>
      </c>
      <c r="H582" s="42"/>
      <c r="I582" s="42"/>
      <c r="J582" s="42"/>
    </row>
    <row r="583" spans="1:10" ht="15">
      <c r="A583" s="42"/>
      <c r="B583" s="307" t="s">
        <v>1096</v>
      </c>
      <c r="C583" s="285" t="s">
        <v>1198</v>
      </c>
      <c r="D583" s="222" t="s">
        <v>46</v>
      </c>
      <c r="E583" s="255">
        <v>119</v>
      </c>
      <c r="F583" s="255">
        <f t="shared" si="17"/>
        <v>119</v>
      </c>
      <c r="G583" s="264">
        <f t="shared" si="18"/>
        <v>0</v>
      </c>
      <c r="H583" s="42"/>
      <c r="I583" s="42"/>
      <c r="J583" s="42"/>
    </row>
    <row r="584" spans="1:10" ht="15">
      <c r="A584" s="42"/>
      <c r="B584" s="307" t="s">
        <v>1097</v>
      </c>
      <c r="C584" s="285" t="s">
        <v>1198</v>
      </c>
      <c r="D584" s="222" t="s">
        <v>46</v>
      </c>
      <c r="E584" s="255">
        <v>236</v>
      </c>
      <c r="F584" s="255">
        <f t="shared" si="17"/>
        <v>236</v>
      </c>
      <c r="G584" s="264">
        <f t="shared" si="18"/>
        <v>0</v>
      </c>
      <c r="H584" s="42"/>
      <c r="I584" s="42"/>
      <c r="J584" s="42"/>
    </row>
    <row r="585" spans="1:10" ht="15">
      <c r="A585" s="42"/>
      <c r="B585" s="307" t="s">
        <v>1098</v>
      </c>
      <c r="C585" s="285" t="s">
        <v>1198</v>
      </c>
      <c r="D585" s="222" t="s">
        <v>46</v>
      </c>
      <c r="E585" s="255">
        <v>179</v>
      </c>
      <c r="F585" s="255">
        <f t="shared" si="17"/>
        <v>179</v>
      </c>
      <c r="G585" s="264">
        <f t="shared" si="18"/>
        <v>0</v>
      </c>
      <c r="H585" s="42"/>
      <c r="I585" s="42"/>
      <c r="J585" s="42"/>
    </row>
    <row r="586" spans="1:10" ht="15">
      <c r="A586" s="42"/>
      <c r="B586" s="307" t="s">
        <v>1099</v>
      </c>
      <c r="C586" s="285" t="s">
        <v>1198</v>
      </c>
      <c r="D586" s="222" t="s">
        <v>46</v>
      </c>
      <c r="E586" s="255">
        <v>104</v>
      </c>
      <c r="F586" s="255">
        <f t="shared" si="17"/>
        <v>104</v>
      </c>
      <c r="G586" s="264">
        <f t="shared" si="18"/>
        <v>0</v>
      </c>
      <c r="H586" s="42"/>
      <c r="I586" s="42"/>
      <c r="J586" s="42"/>
    </row>
    <row r="587" spans="1:10" ht="15">
      <c r="A587" s="42"/>
      <c r="B587" s="307" t="s">
        <v>1100</v>
      </c>
      <c r="C587" s="285" t="s">
        <v>1198</v>
      </c>
      <c r="D587" s="222" t="s">
        <v>46</v>
      </c>
      <c r="E587" s="255">
        <v>244</v>
      </c>
      <c r="F587" s="255">
        <f t="shared" si="17"/>
        <v>244</v>
      </c>
      <c r="G587" s="264">
        <f t="shared" si="18"/>
        <v>0</v>
      </c>
      <c r="H587" s="42"/>
      <c r="I587" s="42"/>
      <c r="J587" s="42"/>
    </row>
    <row r="588" spans="1:10" ht="15">
      <c r="A588" s="42"/>
      <c r="B588" s="307" t="s">
        <v>1101</v>
      </c>
      <c r="C588" s="285" t="s">
        <v>1198</v>
      </c>
      <c r="D588" s="222" t="s">
        <v>46</v>
      </c>
      <c r="E588" s="255">
        <v>167</v>
      </c>
      <c r="F588" s="255">
        <f t="shared" ref="F588:F651" si="19">ROUND(E588*(1-VLOOKUP(D588,$B$2:$C$8,2,0)),2)</f>
        <v>167</v>
      </c>
      <c r="G588" s="264">
        <f t="shared" si="18"/>
        <v>0</v>
      </c>
      <c r="H588" s="42"/>
      <c r="I588" s="42"/>
      <c r="J588" s="42"/>
    </row>
    <row r="589" spans="1:10" ht="15">
      <c r="A589" s="42"/>
      <c r="B589" s="307" t="s">
        <v>1102</v>
      </c>
      <c r="C589" s="285" t="s">
        <v>1198</v>
      </c>
      <c r="D589" s="222" t="s">
        <v>46</v>
      </c>
      <c r="E589" s="255">
        <v>173</v>
      </c>
      <c r="F589" s="255">
        <f t="shared" si="19"/>
        <v>173</v>
      </c>
      <c r="G589" s="264">
        <f t="shared" ref="G589:G652" si="20">ROUND(F589*$G$2,0)</f>
        <v>0</v>
      </c>
      <c r="H589" s="42"/>
      <c r="I589" s="42"/>
      <c r="J589" s="42"/>
    </row>
    <row r="590" spans="1:10" ht="15">
      <c r="A590" s="42"/>
      <c r="B590" s="307" t="s">
        <v>1103</v>
      </c>
      <c r="C590" s="285" t="s">
        <v>1198</v>
      </c>
      <c r="D590" s="222" t="s">
        <v>46</v>
      </c>
      <c r="E590" s="255">
        <v>344</v>
      </c>
      <c r="F590" s="255">
        <f t="shared" si="19"/>
        <v>344</v>
      </c>
      <c r="G590" s="264">
        <f t="shared" si="20"/>
        <v>0</v>
      </c>
      <c r="H590" s="42"/>
      <c r="I590" s="42"/>
      <c r="J590" s="42"/>
    </row>
    <row r="591" spans="1:10" ht="15">
      <c r="A591" s="42"/>
      <c r="B591" s="307" t="s">
        <v>1104</v>
      </c>
      <c r="C591" s="285" t="s">
        <v>1198</v>
      </c>
      <c r="D591" s="222" t="s">
        <v>46</v>
      </c>
      <c r="E591" s="255">
        <v>303</v>
      </c>
      <c r="F591" s="255">
        <f t="shared" si="19"/>
        <v>303</v>
      </c>
      <c r="G591" s="264">
        <f t="shared" si="20"/>
        <v>0</v>
      </c>
      <c r="H591" s="42"/>
      <c r="I591" s="42"/>
      <c r="J591" s="42"/>
    </row>
    <row r="592" spans="1:10" ht="15">
      <c r="A592" s="42"/>
      <c r="B592" s="307" t="s">
        <v>1105</v>
      </c>
      <c r="C592" s="285" t="s">
        <v>1198</v>
      </c>
      <c r="D592" s="222" t="s">
        <v>46</v>
      </c>
      <c r="E592" s="255">
        <v>225</v>
      </c>
      <c r="F592" s="255">
        <f t="shared" si="19"/>
        <v>225</v>
      </c>
      <c r="G592" s="264">
        <f t="shared" si="20"/>
        <v>0</v>
      </c>
      <c r="H592" s="42"/>
      <c r="I592" s="42"/>
      <c r="J592" s="42"/>
    </row>
    <row r="593" spans="1:10" ht="15">
      <c r="A593" s="42"/>
      <c r="B593" s="307" t="s">
        <v>1106</v>
      </c>
      <c r="C593" s="285" t="s">
        <v>1198</v>
      </c>
      <c r="D593" s="222" t="s">
        <v>46</v>
      </c>
      <c r="E593" s="255">
        <v>389</v>
      </c>
      <c r="F593" s="255">
        <f t="shared" si="19"/>
        <v>389</v>
      </c>
      <c r="G593" s="264">
        <f t="shared" si="20"/>
        <v>0</v>
      </c>
      <c r="H593" s="42"/>
      <c r="I593" s="42"/>
      <c r="J593" s="42"/>
    </row>
    <row r="594" spans="1:10" ht="15">
      <c r="A594" s="42"/>
      <c r="B594" s="307" t="s">
        <v>1107</v>
      </c>
      <c r="C594" s="285" t="s">
        <v>1198</v>
      </c>
      <c r="D594" s="222" t="s">
        <v>46</v>
      </c>
      <c r="E594" s="255">
        <v>232</v>
      </c>
      <c r="F594" s="255">
        <f t="shared" si="19"/>
        <v>232</v>
      </c>
      <c r="G594" s="264">
        <f t="shared" si="20"/>
        <v>0</v>
      </c>
      <c r="H594" s="42"/>
      <c r="I594" s="42"/>
      <c r="J594" s="42"/>
    </row>
    <row r="595" spans="1:10" ht="15">
      <c r="A595" s="42"/>
      <c r="B595" s="307" t="s">
        <v>1108</v>
      </c>
      <c r="C595" s="285" t="s">
        <v>1198</v>
      </c>
      <c r="D595" s="222" t="s">
        <v>46</v>
      </c>
      <c r="E595" s="255">
        <v>418</v>
      </c>
      <c r="F595" s="255">
        <f t="shared" si="19"/>
        <v>418</v>
      </c>
      <c r="G595" s="264">
        <f t="shared" si="20"/>
        <v>0</v>
      </c>
      <c r="H595" s="42"/>
      <c r="I595" s="42"/>
      <c r="J595" s="42"/>
    </row>
    <row r="596" spans="1:10" ht="15">
      <c r="A596" s="42"/>
      <c r="B596" s="307" t="s">
        <v>1109</v>
      </c>
      <c r="C596" s="285" t="s">
        <v>1198</v>
      </c>
      <c r="D596" s="222" t="s">
        <v>46</v>
      </c>
      <c r="E596" s="255">
        <v>469</v>
      </c>
      <c r="F596" s="255">
        <f t="shared" si="19"/>
        <v>469</v>
      </c>
      <c r="G596" s="264">
        <f t="shared" si="20"/>
        <v>0</v>
      </c>
      <c r="H596" s="42"/>
      <c r="I596" s="42"/>
      <c r="J596" s="42"/>
    </row>
    <row r="597" spans="1:10" ht="15">
      <c r="A597" s="42"/>
      <c r="B597" s="307" t="s">
        <v>21</v>
      </c>
      <c r="C597" s="285" t="s">
        <v>1198</v>
      </c>
      <c r="D597" s="222" t="s">
        <v>46</v>
      </c>
      <c r="E597" s="255">
        <v>115</v>
      </c>
      <c r="F597" s="255">
        <f t="shared" si="19"/>
        <v>115</v>
      </c>
      <c r="G597" s="264">
        <f t="shared" si="20"/>
        <v>0</v>
      </c>
      <c r="H597" s="42"/>
      <c r="I597" s="42"/>
      <c r="J597" s="42"/>
    </row>
    <row r="598" spans="1:10" ht="15">
      <c r="A598" s="42"/>
      <c r="B598" s="307" t="s">
        <v>90</v>
      </c>
      <c r="C598" s="285" t="s">
        <v>1198</v>
      </c>
      <c r="D598" s="222" t="s">
        <v>46</v>
      </c>
      <c r="E598" s="255">
        <v>228</v>
      </c>
      <c r="F598" s="255">
        <f t="shared" si="19"/>
        <v>228</v>
      </c>
      <c r="G598" s="264">
        <f t="shared" si="20"/>
        <v>0</v>
      </c>
      <c r="H598" s="42"/>
      <c r="I598" s="42"/>
      <c r="J598" s="42"/>
    </row>
    <row r="599" spans="1:10" ht="15">
      <c r="A599" s="42"/>
      <c r="B599" s="307" t="s">
        <v>33</v>
      </c>
      <c r="C599" s="285" t="s">
        <v>1198</v>
      </c>
      <c r="D599" s="222" t="s">
        <v>46</v>
      </c>
      <c r="E599" s="255">
        <v>177</v>
      </c>
      <c r="F599" s="255">
        <f t="shared" si="19"/>
        <v>177</v>
      </c>
      <c r="G599" s="264">
        <f t="shared" si="20"/>
        <v>0</v>
      </c>
      <c r="H599" s="42"/>
      <c r="I599" s="42"/>
      <c r="J599" s="42"/>
    </row>
    <row r="600" spans="1:10" ht="15">
      <c r="A600" s="42"/>
      <c r="B600" s="307" t="s">
        <v>23</v>
      </c>
      <c r="C600" s="285" t="s">
        <v>1198</v>
      </c>
      <c r="D600" s="222" t="s">
        <v>46</v>
      </c>
      <c r="E600" s="255">
        <v>122</v>
      </c>
      <c r="F600" s="255">
        <f t="shared" si="19"/>
        <v>122</v>
      </c>
      <c r="G600" s="264">
        <f t="shared" si="20"/>
        <v>0</v>
      </c>
      <c r="H600" s="42"/>
      <c r="I600" s="42"/>
      <c r="J600" s="42"/>
    </row>
    <row r="601" spans="1:10" ht="15">
      <c r="A601" s="42"/>
      <c r="B601" s="307" t="s">
        <v>91</v>
      </c>
      <c r="C601" s="285" t="s">
        <v>1198</v>
      </c>
      <c r="D601" s="222" t="s">
        <v>46</v>
      </c>
      <c r="E601" s="255">
        <v>235</v>
      </c>
      <c r="F601" s="255">
        <f t="shared" si="19"/>
        <v>235</v>
      </c>
      <c r="G601" s="264">
        <f t="shared" si="20"/>
        <v>0</v>
      </c>
      <c r="H601" s="42"/>
      <c r="I601" s="42"/>
      <c r="J601" s="42"/>
    </row>
    <row r="602" spans="1:10" ht="15">
      <c r="A602" s="42"/>
      <c r="B602" s="307" t="s">
        <v>13</v>
      </c>
      <c r="C602" s="285" t="s">
        <v>1198</v>
      </c>
      <c r="D602" s="222" t="s">
        <v>46</v>
      </c>
      <c r="E602" s="255">
        <v>186</v>
      </c>
      <c r="F602" s="255">
        <f t="shared" si="19"/>
        <v>186</v>
      </c>
      <c r="G602" s="264">
        <f t="shared" si="20"/>
        <v>0</v>
      </c>
      <c r="H602" s="42"/>
      <c r="I602" s="42"/>
      <c r="J602" s="42"/>
    </row>
    <row r="603" spans="1:10" ht="15">
      <c r="A603" s="42"/>
      <c r="B603" s="307" t="s">
        <v>25</v>
      </c>
      <c r="C603" s="285" t="s">
        <v>1198</v>
      </c>
      <c r="D603" s="222" t="s">
        <v>46</v>
      </c>
      <c r="E603" s="255">
        <v>162</v>
      </c>
      <c r="F603" s="255">
        <f t="shared" si="19"/>
        <v>162</v>
      </c>
      <c r="G603" s="264">
        <f t="shared" si="20"/>
        <v>0</v>
      </c>
      <c r="H603" s="42"/>
      <c r="I603" s="42"/>
      <c r="J603" s="42"/>
    </row>
    <row r="604" spans="1:10" ht="15">
      <c r="A604" s="42"/>
      <c r="B604" s="307" t="s">
        <v>92</v>
      </c>
      <c r="C604" s="285" t="s">
        <v>1198</v>
      </c>
      <c r="D604" s="222" t="s">
        <v>46</v>
      </c>
      <c r="E604" s="255">
        <v>275</v>
      </c>
      <c r="F604" s="255">
        <f t="shared" si="19"/>
        <v>275</v>
      </c>
      <c r="G604" s="264">
        <f t="shared" si="20"/>
        <v>0</v>
      </c>
      <c r="H604" s="42"/>
      <c r="I604" s="42"/>
      <c r="J604" s="42"/>
    </row>
    <row r="605" spans="1:10" ht="15">
      <c r="A605" s="42"/>
      <c r="B605" s="307" t="s">
        <v>15</v>
      </c>
      <c r="C605" s="285" t="s">
        <v>1198</v>
      </c>
      <c r="D605" s="222" t="s">
        <v>46</v>
      </c>
      <c r="E605" s="255">
        <v>208</v>
      </c>
      <c r="F605" s="255">
        <f t="shared" si="19"/>
        <v>208</v>
      </c>
      <c r="G605" s="264">
        <f t="shared" si="20"/>
        <v>0</v>
      </c>
      <c r="H605" s="42"/>
      <c r="I605" s="42"/>
      <c r="J605" s="42"/>
    </row>
    <row r="606" spans="1:10" ht="15">
      <c r="A606" s="42"/>
      <c r="B606" s="307" t="s">
        <v>27</v>
      </c>
      <c r="C606" s="285" t="s">
        <v>1198</v>
      </c>
      <c r="D606" s="222" t="s">
        <v>46</v>
      </c>
      <c r="E606" s="255">
        <v>250</v>
      </c>
      <c r="F606" s="255">
        <f t="shared" si="19"/>
        <v>250</v>
      </c>
      <c r="G606" s="264">
        <f t="shared" si="20"/>
        <v>0</v>
      </c>
      <c r="H606" s="42"/>
      <c r="I606" s="42"/>
      <c r="J606" s="42"/>
    </row>
    <row r="607" spans="1:10" ht="15">
      <c r="A607" s="42"/>
      <c r="B607" s="307" t="s">
        <v>93</v>
      </c>
      <c r="C607" s="285" t="s">
        <v>1198</v>
      </c>
      <c r="D607" s="222" t="s">
        <v>46</v>
      </c>
      <c r="E607" s="255">
        <v>390</v>
      </c>
      <c r="F607" s="255">
        <f t="shared" si="19"/>
        <v>390</v>
      </c>
      <c r="G607" s="264">
        <f t="shared" si="20"/>
        <v>0</v>
      </c>
      <c r="H607" s="42"/>
      <c r="I607" s="42"/>
      <c r="J607" s="42"/>
    </row>
    <row r="608" spans="1:10" ht="15">
      <c r="A608" s="42"/>
      <c r="B608" s="307" t="s">
        <v>17</v>
      </c>
      <c r="C608" s="285" t="s">
        <v>1198</v>
      </c>
      <c r="D608" s="222" t="s">
        <v>46</v>
      </c>
      <c r="E608" s="255">
        <v>334</v>
      </c>
      <c r="F608" s="255">
        <f t="shared" si="19"/>
        <v>334</v>
      </c>
      <c r="G608" s="264">
        <f t="shared" si="20"/>
        <v>0</v>
      </c>
      <c r="H608" s="42"/>
      <c r="I608" s="42"/>
      <c r="J608" s="42"/>
    </row>
    <row r="609" spans="1:10" ht="15">
      <c r="A609" s="42"/>
      <c r="B609" s="307" t="s">
        <v>29</v>
      </c>
      <c r="C609" s="285" t="s">
        <v>1198</v>
      </c>
      <c r="D609" s="222" t="s">
        <v>46</v>
      </c>
      <c r="E609" s="255">
        <v>338</v>
      </c>
      <c r="F609" s="255">
        <f t="shared" si="19"/>
        <v>338</v>
      </c>
      <c r="G609" s="264">
        <f t="shared" si="20"/>
        <v>0</v>
      </c>
      <c r="H609" s="42"/>
      <c r="I609" s="42"/>
      <c r="J609" s="42"/>
    </row>
    <row r="610" spans="1:10" ht="15">
      <c r="A610" s="42"/>
      <c r="B610" s="307" t="s">
        <v>94</v>
      </c>
      <c r="C610" s="285" t="s">
        <v>1198</v>
      </c>
      <c r="D610" s="222" t="s">
        <v>46</v>
      </c>
      <c r="E610" s="255">
        <v>477</v>
      </c>
      <c r="F610" s="255">
        <f t="shared" si="19"/>
        <v>477</v>
      </c>
      <c r="G610" s="264">
        <f t="shared" si="20"/>
        <v>0</v>
      </c>
      <c r="H610" s="42"/>
      <c r="I610" s="42"/>
      <c r="J610" s="42"/>
    </row>
    <row r="611" spans="1:10" ht="15">
      <c r="A611" s="42"/>
      <c r="B611" s="307" t="s">
        <v>19</v>
      </c>
      <c r="C611" s="285" t="s">
        <v>1198</v>
      </c>
      <c r="D611" s="222" t="s">
        <v>46</v>
      </c>
      <c r="E611" s="255">
        <v>464</v>
      </c>
      <c r="F611" s="255">
        <f t="shared" si="19"/>
        <v>464</v>
      </c>
      <c r="G611" s="264">
        <f t="shared" si="20"/>
        <v>0</v>
      </c>
      <c r="H611" s="42"/>
      <c r="I611" s="42"/>
      <c r="J611" s="42"/>
    </row>
    <row r="612" spans="1:10" ht="15">
      <c r="A612" s="42"/>
      <c r="B612" s="307" t="s">
        <v>31</v>
      </c>
      <c r="C612" s="285" t="s">
        <v>1198</v>
      </c>
      <c r="D612" s="222" t="s">
        <v>46</v>
      </c>
      <c r="E612" s="255">
        <v>355</v>
      </c>
      <c r="F612" s="255">
        <f t="shared" si="19"/>
        <v>355</v>
      </c>
      <c r="G612" s="264">
        <f t="shared" si="20"/>
        <v>0</v>
      </c>
      <c r="H612" s="42"/>
      <c r="I612" s="42"/>
      <c r="J612" s="42"/>
    </row>
    <row r="613" spans="1:10" ht="15">
      <c r="A613" s="42"/>
      <c r="B613" s="307" t="s">
        <v>95</v>
      </c>
      <c r="C613" s="285" t="s">
        <v>1198</v>
      </c>
      <c r="D613" s="222" t="s">
        <v>46</v>
      </c>
      <c r="E613" s="255">
        <v>494</v>
      </c>
      <c r="F613" s="255">
        <f t="shared" si="19"/>
        <v>494</v>
      </c>
      <c r="G613" s="264">
        <f t="shared" si="20"/>
        <v>0</v>
      </c>
      <c r="H613" s="42"/>
      <c r="I613" s="42"/>
      <c r="J613" s="42"/>
    </row>
    <row r="614" spans="1:10" ht="15">
      <c r="A614" s="42"/>
      <c r="B614" s="307" t="s">
        <v>65</v>
      </c>
      <c r="C614" s="285" t="s">
        <v>1198</v>
      </c>
      <c r="D614" s="222" t="s">
        <v>46</v>
      </c>
      <c r="E614" s="255">
        <v>666</v>
      </c>
      <c r="F614" s="255">
        <f t="shared" si="19"/>
        <v>666</v>
      </c>
      <c r="G614" s="264">
        <f t="shared" si="20"/>
        <v>0</v>
      </c>
      <c r="H614" s="42"/>
      <c r="I614" s="42"/>
      <c r="J614" s="42"/>
    </row>
    <row r="615" spans="1:10" ht="15">
      <c r="A615" s="42"/>
      <c r="B615" s="307" t="s">
        <v>96</v>
      </c>
      <c r="C615" s="285" t="s">
        <v>1198</v>
      </c>
      <c r="D615" s="222" t="s">
        <v>46</v>
      </c>
      <c r="E615" s="255">
        <v>806</v>
      </c>
      <c r="F615" s="255">
        <f t="shared" si="19"/>
        <v>806</v>
      </c>
      <c r="G615" s="264">
        <f t="shared" si="20"/>
        <v>0</v>
      </c>
      <c r="H615" s="42"/>
      <c r="I615" s="42"/>
      <c r="J615" s="42"/>
    </row>
    <row r="616" spans="1:10" ht="15">
      <c r="A616" s="42"/>
      <c r="B616" s="307" t="s">
        <v>1110</v>
      </c>
      <c r="C616" s="285" t="s">
        <v>1198</v>
      </c>
      <c r="D616" s="222" t="s">
        <v>46</v>
      </c>
      <c r="E616" s="255">
        <v>673</v>
      </c>
      <c r="F616" s="255">
        <f t="shared" si="19"/>
        <v>673</v>
      </c>
      <c r="G616" s="264">
        <f t="shared" si="20"/>
        <v>0</v>
      </c>
      <c r="H616" s="42"/>
      <c r="I616" s="42"/>
      <c r="J616" s="42"/>
    </row>
    <row r="617" spans="1:10" ht="15">
      <c r="A617" s="42"/>
      <c r="B617" s="307" t="s">
        <v>1111</v>
      </c>
      <c r="C617" s="285" t="s">
        <v>1198</v>
      </c>
      <c r="D617" s="222" t="s">
        <v>46</v>
      </c>
      <c r="E617" s="255">
        <v>813</v>
      </c>
      <c r="F617" s="255">
        <f t="shared" si="19"/>
        <v>813</v>
      </c>
      <c r="G617" s="264">
        <f t="shared" si="20"/>
        <v>0</v>
      </c>
      <c r="H617" s="42"/>
      <c r="I617" s="42"/>
      <c r="J617" s="42"/>
    </row>
    <row r="618" spans="1:10" ht="15">
      <c r="A618" s="42"/>
      <c r="B618" s="307" t="s">
        <v>67</v>
      </c>
      <c r="C618" s="285" t="s">
        <v>1198</v>
      </c>
      <c r="D618" s="222" t="s">
        <v>46</v>
      </c>
      <c r="E618" s="255">
        <v>113</v>
      </c>
      <c r="F618" s="255">
        <f t="shared" si="19"/>
        <v>113</v>
      </c>
      <c r="G618" s="264">
        <f t="shared" si="20"/>
        <v>0</v>
      </c>
      <c r="H618" s="42"/>
      <c r="I618" s="42"/>
      <c r="J618" s="42"/>
    </row>
    <row r="619" spans="1:10" ht="15">
      <c r="A619" s="42"/>
      <c r="B619" s="307" t="s">
        <v>1112</v>
      </c>
      <c r="C619" s="285" t="s">
        <v>1197</v>
      </c>
      <c r="D619" s="222" t="s">
        <v>1199</v>
      </c>
      <c r="E619" s="255">
        <v>200</v>
      </c>
      <c r="F619" s="255">
        <f t="shared" si="19"/>
        <v>200</v>
      </c>
      <c r="G619" s="264">
        <f t="shared" si="20"/>
        <v>0</v>
      </c>
      <c r="H619" s="42"/>
      <c r="I619" s="42"/>
      <c r="J619" s="42"/>
    </row>
    <row r="620" spans="1:10" ht="15">
      <c r="A620" s="42"/>
      <c r="B620" s="307" t="s">
        <v>69</v>
      </c>
      <c r="C620" s="285" t="s">
        <v>1198</v>
      </c>
      <c r="D620" s="222" t="s">
        <v>46</v>
      </c>
      <c r="E620" s="255">
        <v>122</v>
      </c>
      <c r="F620" s="255">
        <f t="shared" si="19"/>
        <v>122</v>
      </c>
      <c r="G620" s="264">
        <f t="shared" si="20"/>
        <v>0</v>
      </c>
      <c r="H620" s="42"/>
      <c r="I620" s="42"/>
      <c r="J620" s="42"/>
    </row>
    <row r="621" spans="1:10" ht="15">
      <c r="A621" s="42"/>
      <c r="B621" s="307" t="s">
        <v>71</v>
      </c>
      <c r="C621" s="285" t="s">
        <v>1198</v>
      </c>
      <c r="D621" s="222" t="s">
        <v>46</v>
      </c>
      <c r="E621" s="255">
        <v>162</v>
      </c>
      <c r="F621" s="255">
        <f t="shared" si="19"/>
        <v>162</v>
      </c>
      <c r="G621" s="264">
        <f t="shared" si="20"/>
        <v>0</v>
      </c>
      <c r="H621" s="42"/>
      <c r="I621" s="42"/>
      <c r="J621" s="42"/>
    </row>
    <row r="622" spans="1:10" ht="15">
      <c r="A622" s="42"/>
      <c r="B622" s="307" t="s">
        <v>73</v>
      </c>
      <c r="C622" s="285" t="s">
        <v>1198</v>
      </c>
      <c r="D622" s="222" t="s">
        <v>46</v>
      </c>
      <c r="E622" s="255">
        <v>250</v>
      </c>
      <c r="F622" s="255">
        <f t="shared" si="19"/>
        <v>250</v>
      </c>
      <c r="G622" s="264">
        <f t="shared" si="20"/>
        <v>0</v>
      </c>
      <c r="H622" s="42"/>
      <c r="I622" s="42"/>
      <c r="J622" s="42"/>
    </row>
    <row r="623" spans="1:10" ht="15">
      <c r="A623" s="42"/>
      <c r="B623" s="307" t="s">
        <v>75</v>
      </c>
      <c r="C623" s="285" t="s">
        <v>1198</v>
      </c>
      <c r="D623" s="222" t="s">
        <v>46</v>
      </c>
      <c r="E623" s="255">
        <v>302</v>
      </c>
      <c r="F623" s="255">
        <f t="shared" si="19"/>
        <v>302</v>
      </c>
      <c r="G623" s="264">
        <f t="shared" si="20"/>
        <v>0</v>
      </c>
      <c r="H623" s="42"/>
      <c r="I623" s="42"/>
      <c r="J623" s="42"/>
    </row>
    <row r="624" spans="1:10" ht="15">
      <c r="A624" s="42"/>
      <c r="B624" s="307" t="s">
        <v>77</v>
      </c>
      <c r="C624" s="285" t="s">
        <v>1198</v>
      </c>
      <c r="D624" s="222" t="s">
        <v>46</v>
      </c>
      <c r="E624" s="255">
        <v>434</v>
      </c>
      <c r="F624" s="255">
        <f t="shared" si="19"/>
        <v>434</v>
      </c>
      <c r="G624" s="264">
        <f t="shared" si="20"/>
        <v>0</v>
      </c>
      <c r="H624" s="42"/>
      <c r="I624" s="42"/>
      <c r="J624" s="42"/>
    </row>
    <row r="625" spans="1:10" ht="15">
      <c r="A625" s="42"/>
      <c r="B625" s="307" t="s">
        <v>79</v>
      </c>
      <c r="C625" s="285" t="s">
        <v>1198</v>
      </c>
      <c r="D625" s="222" t="s">
        <v>46</v>
      </c>
      <c r="E625" s="255">
        <v>534</v>
      </c>
      <c r="F625" s="255">
        <f t="shared" si="19"/>
        <v>534</v>
      </c>
      <c r="G625" s="264">
        <f t="shared" si="20"/>
        <v>0</v>
      </c>
      <c r="H625" s="42"/>
      <c r="I625" s="42"/>
      <c r="J625" s="42"/>
    </row>
    <row r="626" spans="1:10" ht="15">
      <c r="A626" s="42"/>
      <c r="B626" s="307" t="s">
        <v>37</v>
      </c>
      <c r="C626" s="285" t="s">
        <v>1198</v>
      </c>
      <c r="D626" s="222" t="s">
        <v>46</v>
      </c>
      <c r="E626" s="255">
        <v>113</v>
      </c>
      <c r="F626" s="255">
        <f t="shared" si="19"/>
        <v>113</v>
      </c>
      <c r="G626" s="264">
        <f t="shared" si="20"/>
        <v>0</v>
      </c>
      <c r="H626" s="42"/>
      <c r="I626" s="42"/>
      <c r="J626" s="42"/>
    </row>
    <row r="627" spans="1:10" ht="15">
      <c r="A627" s="42"/>
      <c r="B627" s="307" t="s">
        <v>35</v>
      </c>
      <c r="C627" s="285" t="s">
        <v>1198</v>
      </c>
      <c r="D627" s="222" t="s">
        <v>46</v>
      </c>
      <c r="E627" s="255">
        <v>177</v>
      </c>
      <c r="F627" s="255">
        <f t="shared" si="19"/>
        <v>177</v>
      </c>
      <c r="G627" s="264">
        <f t="shared" si="20"/>
        <v>0</v>
      </c>
      <c r="H627" s="42"/>
      <c r="I627" s="42"/>
      <c r="J627" s="42"/>
    </row>
    <row r="628" spans="1:10" ht="15">
      <c r="A628" s="42"/>
      <c r="B628" s="307" t="s">
        <v>231</v>
      </c>
      <c r="C628" s="285" t="s">
        <v>1198</v>
      </c>
      <c r="D628" s="222" t="s">
        <v>46</v>
      </c>
      <c r="E628" s="255">
        <v>186</v>
      </c>
      <c r="F628" s="255">
        <f t="shared" si="19"/>
        <v>186</v>
      </c>
      <c r="G628" s="264">
        <f t="shared" si="20"/>
        <v>0</v>
      </c>
      <c r="H628" s="42"/>
      <c r="I628" s="42"/>
      <c r="J628" s="42"/>
    </row>
    <row r="629" spans="1:10" ht="15">
      <c r="A629" s="42"/>
      <c r="B629" s="307" t="s">
        <v>45</v>
      </c>
      <c r="C629" s="285" t="s">
        <v>1198</v>
      </c>
      <c r="D629" s="222" t="s">
        <v>46</v>
      </c>
      <c r="E629" s="255">
        <v>122</v>
      </c>
      <c r="F629" s="255">
        <f t="shared" si="19"/>
        <v>122</v>
      </c>
      <c r="G629" s="264">
        <f t="shared" si="20"/>
        <v>0</v>
      </c>
      <c r="H629" s="42"/>
      <c r="I629" s="42"/>
      <c r="J629" s="42"/>
    </row>
    <row r="630" spans="1:10" ht="15">
      <c r="A630" s="42"/>
      <c r="B630" s="307" t="s">
        <v>1113</v>
      </c>
      <c r="C630" s="285" t="s">
        <v>1198</v>
      </c>
      <c r="D630" s="222" t="s">
        <v>46</v>
      </c>
      <c r="E630" s="255">
        <v>184</v>
      </c>
      <c r="F630" s="255">
        <f t="shared" si="19"/>
        <v>184</v>
      </c>
      <c r="G630" s="264">
        <f t="shared" si="20"/>
        <v>0</v>
      </c>
      <c r="H630" s="42"/>
      <c r="I630" s="42"/>
      <c r="J630" s="42"/>
    </row>
    <row r="631" spans="1:10" ht="15">
      <c r="A631" s="42"/>
      <c r="B631" s="307" t="s">
        <v>233</v>
      </c>
      <c r="C631" s="285" t="s">
        <v>1198</v>
      </c>
      <c r="D631" s="222" t="s">
        <v>46</v>
      </c>
      <c r="E631" s="255">
        <v>208</v>
      </c>
      <c r="F631" s="255">
        <f t="shared" si="19"/>
        <v>208</v>
      </c>
      <c r="G631" s="264">
        <f t="shared" si="20"/>
        <v>0</v>
      </c>
      <c r="H631" s="42"/>
      <c r="I631" s="42"/>
      <c r="J631" s="42"/>
    </row>
    <row r="632" spans="1:10" ht="15">
      <c r="A632" s="42"/>
      <c r="B632" s="307" t="s">
        <v>44</v>
      </c>
      <c r="C632" s="285" t="s">
        <v>1198</v>
      </c>
      <c r="D632" s="222" t="s">
        <v>46</v>
      </c>
      <c r="E632" s="255">
        <v>162</v>
      </c>
      <c r="F632" s="255">
        <f t="shared" si="19"/>
        <v>162</v>
      </c>
      <c r="G632" s="264">
        <f t="shared" si="20"/>
        <v>0</v>
      </c>
      <c r="H632" s="42"/>
      <c r="I632" s="42"/>
      <c r="J632" s="42"/>
    </row>
    <row r="633" spans="1:10" ht="15">
      <c r="A633" s="42"/>
      <c r="B633" s="307" t="s">
        <v>1114</v>
      </c>
      <c r="C633" s="285" t="s">
        <v>1198</v>
      </c>
      <c r="D633" s="222" t="s">
        <v>46</v>
      </c>
      <c r="E633" s="255">
        <v>205</v>
      </c>
      <c r="F633" s="255">
        <f t="shared" si="19"/>
        <v>205</v>
      </c>
      <c r="G633" s="264">
        <f t="shared" si="20"/>
        <v>0</v>
      </c>
      <c r="H633" s="42"/>
      <c r="I633" s="42"/>
      <c r="J633" s="42"/>
    </row>
    <row r="634" spans="1:10" ht="15">
      <c r="A634" s="42"/>
      <c r="B634" s="307" t="s">
        <v>43</v>
      </c>
      <c r="C634" s="285" t="s">
        <v>1198</v>
      </c>
      <c r="D634" s="222" t="s">
        <v>46</v>
      </c>
      <c r="E634" s="255">
        <v>250</v>
      </c>
      <c r="F634" s="255">
        <f t="shared" si="19"/>
        <v>250</v>
      </c>
      <c r="G634" s="264">
        <f t="shared" si="20"/>
        <v>0</v>
      </c>
      <c r="H634" s="42"/>
      <c r="I634" s="42"/>
      <c r="J634" s="42"/>
    </row>
    <row r="635" spans="1:10" ht="15">
      <c r="A635" s="42"/>
      <c r="B635" s="307" t="s">
        <v>42</v>
      </c>
      <c r="C635" s="285" t="s">
        <v>1198</v>
      </c>
      <c r="D635" s="222" t="s">
        <v>46</v>
      </c>
      <c r="E635" s="255">
        <v>302</v>
      </c>
      <c r="F635" s="255">
        <f t="shared" si="19"/>
        <v>302</v>
      </c>
      <c r="G635" s="264">
        <f t="shared" si="20"/>
        <v>0</v>
      </c>
      <c r="H635" s="42"/>
      <c r="I635" s="42"/>
      <c r="J635" s="42"/>
    </row>
    <row r="636" spans="1:10" ht="15">
      <c r="A636" s="42"/>
      <c r="B636" s="307" t="s">
        <v>799</v>
      </c>
      <c r="C636" s="285" t="s">
        <v>1198</v>
      </c>
      <c r="D636" s="222" t="s">
        <v>46</v>
      </c>
      <c r="E636" s="255">
        <v>183</v>
      </c>
      <c r="F636" s="255">
        <f t="shared" si="19"/>
        <v>183</v>
      </c>
      <c r="G636" s="264">
        <f t="shared" si="20"/>
        <v>0</v>
      </c>
      <c r="H636" s="42"/>
      <c r="I636" s="42"/>
      <c r="J636" s="42"/>
    </row>
    <row r="637" spans="1:10" ht="15">
      <c r="A637" s="42"/>
      <c r="B637" s="307" t="s">
        <v>800</v>
      </c>
      <c r="C637" s="285" t="s">
        <v>1198</v>
      </c>
      <c r="D637" s="222" t="s">
        <v>46</v>
      </c>
      <c r="E637" s="255">
        <v>203</v>
      </c>
      <c r="F637" s="255">
        <f t="shared" si="19"/>
        <v>203</v>
      </c>
      <c r="G637" s="264">
        <f t="shared" si="20"/>
        <v>0</v>
      </c>
      <c r="H637" s="42"/>
      <c r="I637" s="42"/>
      <c r="J637" s="42"/>
    </row>
    <row r="638" spans="1:10" ht="15">
      <c r="A638" s="42"/>
      <c r="B638" s="307" t="s">
        <v>801</v>
      </c>
      <c r="C638" s="285" t="s">
        <v>1198</v>
      </c>
      <c r="D638" s="222" t="s">
        <v>46</v>
      </c>
      <c r="E638" s="255">
        <v>332</v>
      </c>
      <c r="F638" s="255">
        <f t="shared" si="19"/>
        <v>332</v>
      </c>
      <c r="G638" s="264">
        <f t="shared" si="20"/>
        <v>0</v>
      </c>
      <c r="H638" s="42"/>
      <c r="I638" s="42"/>
      <c r="J638" s="42"/>
    </row>
    <row r="639" spans="1:10" ht="15">
      <c r="A639" s="42"/>
      <c r="B639" s="307" t="s">
        <v>802</v>
      </c>
      <c r="C639" s="285" t="s">
        <v>1198</v>
      </c>
      <c r="D639" s="222" t="s">
        <v>46</v>
      </c>
      <c r="E639" s="255">
        <v>464</v>
      </c>
      <c r="F639" s="255">
        <f t="shared" si="19"/>
        <v>464</v>
      </c>
      <c r="G639" s="264">
        <f t="shared" si="20"/>
        <v>0</v>
      </c>
      <c r="H639" s="42"/>
      <c r="I639" s="42"/>
      <c r="J639" s="42"/>
    </row>
    <row r="640" spans="1:10" ht="15">
      <c r="A640" s="42"/>
      <c r="B640" s="307" t="s">
        <v>81</v>
      </c>
      <c r="C640" s="285" t="s">
        <v>1198</v>
      </c>
      <c r="D640" s="222" t="s">
        <v>46</v>
      </c>
      <c r="E640" s="255">
        <v>177</v>
      </c>
      <c r="F640" s="255">
        <f t="shared" si="19"/>
        <v>177</v>
      </c>
      <c r="G640" s="264">
        <f t="shared" si="20"/>
        <v>0</v>
      </c>
      <c r="H640" s="42"/>
      <c r="I640" s="42"/>
      <c r="J640" s="42"/>
    </row>
    <row r="641" spans="1:10" ht="15">
      <c r="A641" s="42"/>
      <c r="B641" s="307" t="s">
        <v>83</v>
      </c>
      <c r="C641" s="285" t="s">
        <v>1198</v>
      </c>
      <c r="D641" s="222" t="s">
        <v>46</v>
      </c>
      <c r="E641" s="255">
        <v>186</v>
      </c>
      <c r="F641" s="255">
        <f t="shared" si="19"/>
        <v>186</v>
      </c>
      <c r="G641" s="264">
        <f t="shared" si="20"/>
        <v>0</v>
      </c>
      <c r="H641" s="42"/>
      <c r="I641" s="42"/>
      <c r="J641" s="42"/>
    </row>
    <row r="642" spans="1:10" ht="15">
      <c r="A642" s="42"/>
      <c r="B642" s="307" t="s">
        <v>85</v>
      </c>
      <c r="C642" s="285" t="s">
        <v>1198</v>
      </c>
      <c r="D642" s="222" t="s">
        <v>46</v>
      </c>
      <c r="E642" s="255">
        <v>208</v>
      </c>
      <c r="F642" s="255">
        <f t="shared" si="19"/>
        <v>208</v>
      </c>
      <c r="G642" s="264">
        <f t="shared" si="20"/>
        <v>0</v>
      </c>
      <c r="H642" s="42"/>
      <c r="I642" s="42"/>
      <c r="J642" s="42"/>
    </row>
    <row r="643" spans="1:10" ht="15">
      <c r="A643" s="42"/>
      <c r="B643" s="307" t="s">
        <v>87</v>
      </c>
      <c r="C643" s="285" t="s">
        <v>1198</v>
      </c>
      <c r="D643" s="222" t="s">
        <v>46</v>
      </c>
      <c r="E643" s="255">
        <v>334</v>
      </c>
      <c r="F643" s="255">
        <f t="shared" si="19"/>
        <v>334</v>
      </c>
      <c r="G643" s="264">
        <f t="shared" si="20"/>
        <v>0</v>
      </c>
      <c r="H643" s="42"/>
      <c r="I643" s="42"/>
      <c r="J643" s="42"/>
    </row>
    <row r="644" spans="1:10" ht="15">
      <c r="A644" s="42"/>
      <c r="B644" s="307" t="s">
        <v>89</v>
      </c>
      <c r="C644" s="285" t="s">
        <v>1198</v>
      </c>
      <c r="D644" s="222" t="s">
        <v>46</v>
      </c>
      <c r="E644" s="255">
        <v>395</v>
      </c>
      <c r="F644" s="255">
        <f t="shared" si="19"/>
        <v>395</v>
      </c>
      <c r="G644" s="264">
        <f t="shared" si="20"/>
        <v>0</v>
      </c>
      <c r="H644" s="42"/>
      <c r="I644" s="42"/>
      <c r="J644" s="42"/>
    </row>
    <row r="645" spans="1:10" ht="15">
      <c r="A645" s="42"/>
      <c r="B645" s="307" t="s">
        <v>925</v>
      </c>
      <c r="C645" s="285" t="s">
        <v>1198</v>
      </c>
      <c r="D645" s="222" t="s">
        <v>46</v>
      </c>
      <c r="E645" s="255">
        <v>177</v>
      </c>
      <c r="F645" s="255">
        <f t="shared" si="19"/>
        <v>177</v>
      </c>
      <c r="G645" s="264">
        <f t="shared" si="20"/>
        <v>0</v>
      </c>
      <c r="H645" s="42"/>
      <c r="I645" s="42"/>
      <c r="J645" s="42"/>
    </row>
    <row r="646" spans="1:10" ht="15">
      <c r="A646" s="42"/>
      <c r="B646" s="307" t="s">
        <v>923</v>
      </c>
      <c r="C646" s="285" t="s">
        <v>1198</v>
      </c>
      <c r="D646" s="222" t="s">
        <v>46</v>
      </c>
      <c r="E646" s="255">
        <v>186</v>
      </c>
      <c r="F646" s="255">
        <f t="shared" si="19"/>
        <v>186</v>
      </c>
      <c r="G646" s="264">
        <f t="shared" si="20"/>
        <v>0</v>
      </c>
      <c r="H646" s="42"/>
      <c r="I646" s="42"/>
      <c r="J646" s="42"/>
    </row>
    <row r="647" spans="1:10" ht="15">
      <c r="A647" s="42"/>
      <c r="B647" s="307" t="s">
        <v>921</v>
      </c>
      <c r="C647" s="285" t="s">
        <v>1198</v>
      </c>
      <c r="D647" s="222" t="s">
        <v>46</v>
      </c>
      <c r="E647" s="255">
        <v>208</v>
      </c>
      <c r="F647" s="255">
        <f t="shared" si="19"/>
        <v>208</v>
      </c>
      <c r="G647" s="264">
        <f t="shared" si="20"/>
        <v>0</v>
      </c>
      <c r="H647" s="42"/>
      <c r="I647" s="42"/>
      <c r="J647" s="42"/>
    </row>
    <row r="648" spans="1:10" ht="15">
      <c r="A648" s="42"/>
      <c r="B648" s="307" t="s">
        <v>919</v>
      </c>
      <c r="C648" s="285" t="s">
        <v>1198</v>
      </c>
      <c r="D648" s="222" t="s">
        <v>46</v>
      </c>
      <c r="E648" s="255">
        <v>334</v>
      </c>
      <c r="F648" s="255">
        <f t="shared" si="19"/>
        <v>334</v>
      </c>
      <c r="G648" s="264">
        <f t="shared" si="20"/>
        <v>0</v>
      </c>
      <c r="H648" s="42"/>
      <c r="I648" s="42"/>
      <c r="J648" s="42"/>
    </row>
    <row r="649" spans="1:10" ht="15">
      <c r="A649" s="42"/>
      <c r="B649" s="307" t="s">
        <v>917</v>
      </c>
      <c r="C649" s="285" t="s">
        <v>1198</v>
      </c>
      <c r="D649" s="222" t="s">
        <v>46</v>
      </c>
      <c r="E649" s="255">
        <v>395</v>
      </c>
      <c r="F649" s="255">
        <f t="shared" si="19"/>
        <v>395</v>
      </c>
      <c r="G649" s="264">
        <f t="shared" si="20"/>
        <v>0</v>
      </c>
      <c r="H649" s="42"/>
      <c r="I649" s="42"/>
      <c r="J649" s="42"/>
    </row>
    <row r="650" spans="1:10" ht="15">
      <c r="A650" s="42"/>
      <c r="B650" s="307" t="s">
        <v>1115</v>
      </c>
      <c r="C650" s="285" t="s">
        <v>1197</v>
      </c>
      <c r="D650" s="222" t="s">
        <v>138</v>
      </c>
      <c r="E650" s="255">
        <v>681</v>
      </c>
      <c r="F650" s="255">
        <f t="shared" si="19"/>
        <v>681</v>
      </c>
      <c r="G650" s="264">
        <f t="shared" si="20"/>
        <v>0</v>
      </c>
      <c r="H650" s="42"/>
      <c r="I650" s="42"/>
      <c r="J650" s="42"/>
    </row>
    <row r="651" spans="1:10" ht="15">
      <c r="A651" s="42"/>
      <c r="B651" s="307" t="s">
        <v>1116</v>
      </c>
      <c r="C651" s="285" t="s">
        <v>1197</v>
      </c>
      <c r="D651" s="222" t="s">
        <v>138</v>
      </c>
      <c r="E651" s="255">
        <v>1402</v>
      </c>
      <c r="F651" s="255">
        <f t="shared" si="19"/>
        <v>1402</v>
      </c>
      <c r="G651" s="264">
        <f t="shared" si="20"/>
        <v>0</v>
      </c>
      <c r="H651" s="42"/>
      <c r="I651" s="42"/>
      <c r="J651" s="42"/>
    </row>
    <row r="652" spans="1:10" ht="15">
      <c r="A652" s="42"/>
      <c r="B652" s="307" t="s">
        <v>1117</v>
      </c>
      <c r="C652" s="285" t="s">
        <v>1197</v>
      </c>
      <c r="D652" s="222" t="s">
        <v>138</v>
      </c>
      <c r="E652" s="255">
        <v>1527</v>
      </c>
      <c r="F652" s="255">
        <f t="shared" ref="F652:F715" si="21">ROUND(E652*(1-VLOOKUP(D652,$B$2:$C$8,2,0)),2)</f>
        <v>1527</v>
      </c>
      <c r="G652" s="264">
        <f t="shared" si="20"/>
        <v>0</v>
      </c>
      <c r="H652" s="42"/>
      <c r="I652" s="42"/>
      <c r="J652" s="42"/>
    </row>
    <row r="653" spans="1:10" ht="15">
      <c r="A653" s="42"/>
      <c r="B653" s="307" t="s">
        <v>189</v>
      </c>
      <c r="C653" s="285" t="s">
        <v>1197</v>
      </c>
      <c r="D653" s="222" t="s">
        <v>138</v>
      </c>
      <c r="E653" s="255">
        <v>2014</v>
      </c>
      <c r="F653" s="255">
        <f t="shared" si="21"/>
        <v>2014</v>
      </c>
      <c r="G653" s="264">
        <f t="shared" ref="G653:G716" si="22">ROUND(F653*$G$2,0)</f>
        <v>0</v>
      </c>
      <c r="H653" s="42"/>
      <c r="I653" s="42"/>
      <c r="J653" s="42"/>
    </row>
    <row r="654" spans="1:10" ht="15">
      <c r="A654" s="42"/>
      <c r="B654" s="307" t="s">
        <v>889</v>
      </c>
      <c r="C654" s="285" t="s">
        <v>1197</v>
      </c>
      <c r="D654" s="222" t="s">
        <v>138</v>
      </c>
      <c r="E654" s="255">
        <v>2543</v>
      </c>
      <c r="F654" s="255">
        <f t="shared" si="21"/>
        <v>2543</v>
      </c>
      <c r="G654" s="264">
        <f t="shared" si="22"/>
        <v>0</v>
      </c>
      <c r="H654" s="42"/>
      <c r="I654" s="42"/>
      <c r="J654" s="42"/>
    </row>
    <row r="655" spans="1:10" ht="15">
      <c r="A655" s="42"/>
      <c r="B655" s="307" t="s">
        <v>1118</v>
      </c>
      <c r="C655" s="285" t="s">
        <v>1197</v>
      </c>
      <c r="D655" s="222" t="s">
        <v>138</v>
      </c>
      <c r="E655" s="255">
        <v>953</v>
      </c>
      <c r="F655" s="255">
        <f t="shared" si="21"/>
        <v>953</v>
      </c>
      <c r="G655" s="264">
        <f t="shared" si="22"/>
        <v>0</v>
      </c>
      <c r="H655" s="42"/>
      <c r="I655" s="42"/>
      <c r="J655" s="42"/>
    </row>
    <row r="656" spans="1:10" ht="15">
      <c r="A656" s="42"/>
      <c r="B656" s="307" t="s">
        <v>1119</v>
      </c>
      <c r="C656" s="285" t="s">
        <v>1197</v>
      </c>
      <c r="D656" s="222" t="s">
        <v>138</v>
      </c>
      <c r="E656" s="255">
        <v>1360</v>
      </c>
      <c r="F656" s="255">
        <f t="shared" si="21"/>
        <v>1360</v>
      </c>
      <c r="G656" s="264">
        <f t="shared" si="22"/>
        <v>0</v>
      </c>
      <c r="H656" s="42"/>
      <c r="I656" s="42"/>
      <c r="J656" s="42"/>
    </row>
    <row r="657" spans="1:10" ht="15">
      <c r="A657" s="42"/>
      <c r="B657" s="307" t="s">
        <v>1</v>
      </c>
      <c r="C657" s="285" t="s">
        <v>1198</v>
      </c>
      <c r="D657" s="222" t="s">
        <v>46</v>
      </c>
      <c r="E657" s="255">
        <v>235</v>
      </c>
      <c r="F657" s="255">
        <f t="shared" si="21"/>
        <v>235</v>
      </c>
      <c r="G657" s="264">
        <f t="shared" si="22"/>
        <v>0</v>
      </c>
      <c r="H657" s="42"/>
      <c r="I657" s="42"/>
      <c r="J657" s="42"/>
    </row>
    <row r="658" spans="1:10" ht="15">
      <c r="A658" s="42"/>
      <c r="B658" s="307" t="s">
        <v>3</v>
      </c>
      <c r="C658" s="285" t="s">
        <v>1198</v>
      </c>
      <c r="D658" s="222" t="s">
        <v>46</v>
      </c>
      <c r="E658" s="255">
        <v>275</v>
      </c>
      <c r="F658" s="255">
        <f t="shared" si="21"/>
        <v>275</v>
      </c>
      <c r="G658" s="264">
        <f t="shared" si="22"/>
        <v>0</v>
      </c>
      <c r="H658" s="42"/>
      <c r="I658" s="42"/>
      <c r="J658" s="42"/>
    </row>
    <row r="659" spans="1:10" ht="15">
      <c r="A659" s="42"/>
      <c r="B659" s="307" t="s">
        <v>5</v>
      </c>
      <c r="C659" s="285" t="s">
        <v>1198</v>
      </c>
      <c r="D659" s="222" t="s">
        <v>46</v>
      </c>
      <c r="E659" s="255">
        <v>355</v>
      </c>
      <c r="F659" s="255">
        <f t="shared" si="21"/>
        <v>355</v>
      </c>
      <c r="G659" s="264">
        <f t="shared" si="22"/>
        <v>0</v>
      </c>
      <c r="H659" s="42"/>
      <c r="I659" s="42"/>
      <c r="J659" s="42"/>
    </row>
    <row r="660" spans="1:10" ht="15">
      <c r="A660" s="42"/>
      <c r="B660" s="307" t="s">
        <v>7</v>
      </c>
      <c r="C660" s="285" t="s">
        <v>1198</v>
      </c>
      <c r="D660" s="222" t="s">
        <v>46</v>
      </c>
      <c r="E660" s="255">
        <v>471</v>
      </c>
      <c r="F660" s="255">
        <f t="shared" si="21"/>
        <v>471</v>
      </c>
      <c r="G660" s="264">
        <f t="shared" si="22"/>
        <v>0</v>
      </c>
      <c r="H660" s="42"/>
      <c r="I660" s="42"/>
      <c r="J660" s="42"/>
    </row>
    <row r="661" spans="1:10" ht="15">
      <c r="A661" s="42"/>
      <c r="B661" s="307" t="s">
        <v>911</v>
      </c>
      <c r="C661" s="285" t="s">
        <v>1197</v>
      </c>
      <c r="D661" s="222" t="s">
        <v>138</v>
      </c>
      <c r="E661" s="255">
        <v>1310</v>
      </c>
      <c r="F661" s="255">
        <f t="shared" si="21"/>
        <v>1310</v>
      </c>
      <c r="G661" s="264">
        <f t="shared" si="22"/>
        <v>0</v>
      </c>
      <c r="H661" s="42"/>
      <c r="I661" s="42"/>
      <c r="J661" s="42"/>
    </row>
    <row r="662" spans="1:10" ht="15">
      <c r="A662" s="42"/>
      <c r="B662" s="307" t="s">
        <v>837</v>
      </c>
      <c r="C662" s="285" t="s">
        <v>1197</v>
      </c>
      <c r="D662" s="222" t="s">
        <v>138</v>
      </c>
      <c r="E662" s="255">
        <v>1350</v>
      </c>
      <c r="F662" s="255">
        <f t="shared" si="21"/>
        <v>1350</v>
      </c>
      <c r="G662" s="264">
        <f t="shared" si="22"/>
        <v>0</v>
      </c>
      <c r="H662" s="42"/>
      <c r="I662" s="42"/>
      <c r="J662" s="42"/>
    </row>
    <row r="663" spans="1:10" ht="15">
      <c r="A663" s="42"/>
      <c r="B663" s="307" t="s">
        <v>838</v>
      </c>
      <c r="C663" s="285" t="s">
        <v>1197</v>
      </c>
      <c r="D663" s="222" t="s">
        <v>138</v>
      </c>
      <c r="E663" s="255">
        <v>1386</v>
      </c>
      <c r="F663" s="255">
        <f t="shared" si="21"/>
        <v>1386</v>
      </c>
      <c r="G663" s="264">
        <f t="shared" si="22"/>
        <v>0</v>
      </c>
      <c r="H663" s="42"/>
      <c r="I663" s="42"/>
      <c r="J663" s="42"/>
    </row>
    <row r="664" spans="1:10" ht="15">
      <c r="A664" s="42"/>
      <c r="B664" s="307" t="s">
        <v>1120</v>
      </c>
      <c r="C664" s="285" t="s">
        <v>1197</v>
      </c>
      <c r="D664" s="222" t="s">
        <v>138</v>
      </c>
      <c r="E664" s="255">
        <v>680</v>
      </c>
      <c r="F664" s="255">
        <f t="shared" si="21"/>
        <v>680</v>
      </c>
      <c r="G664" s="264">
        <f t="shared" si="22"/>
        <v>0</v>
      </c>
      <c r="H664" s="42"/>
      <c r="I664" s="42"/>
      <c r="J664" s="42"/>
    </row>
    <row r="665" spans="1:10" ht="15">
      <c r="A665" s="42"/>
      <c r="B665" s="307" t="s">
        <v>1121</v>
      </c>
      <c r="C665" s="285" t="s">
        <v>1197</v>
      </c>
      <c r="D665" s="222" t="s">
        <v>138</v>
      </c>
      <c r="E665" s="255">
        <v>946</v>
      </c>
      <c r="F665" s="255">
        <f t="shared" si="21"/>
        <v>946</v>
      </c>
      <c r="G665" s="264">
        <f t="shared" si="22"/>
        <v>0</v>
      </c>
      <c r="H665" s="42"/>
      <c r="I665" s="42"/>
      <c r="J665" s="42"/>
    </row>
    <row r="666" spans="1:10" ht="15">
      <c r="A666" s="42"/>
      <c r="B666" s="307" t="s">
        <v>1122</v>
      </c>
      <c r="C666" s="285" t="s">
        <v>1197</v>
      </c>
      <c r="D666" s="222" t="s">
        <v>138</v>
      </c>
      <c r="E666" s="255">
        <v>1223</v>
      </c>
      <c r="F666" s="255">
        <f t="shared" si="21"/>
        <v>1223</v>
      </c>
      <c r="G666" s="264">
        <f t="shared" si="22"/>
        <v>0</v>
      </c>
      <c r="H666" s="42"/>
      <c r="I666" s="42"/>
      <c r="J666" s="42"/>
    </row>
    <row r="667" spans="1:10" ht="15">
      <c r="A667" s="42"/>
      <c r="B667" s="307" t="s">
        <v>176</v>
      </c>
      <c r="C667" s="285" t="s">
        <v>1197</v>
      </c>
      <c r="D667" s="222" t="s">
        <v>138</v>
      </c>
      <c r="E667" s="255">
        <v>1497</v>
      </c>
      <c r="F667" s="255">
        <f t="shared" si="21"/>
        <v>1497</v>
      </c>
      <c r="G667" s="264">
        <f t="shared" si="22"/>
        <v>0</v>
      </c>
      <c r="H667" s="42"/>
      <c r="I667" s="42"/>
      <c r="J667" s="42"/>
    </row>
    <row r="668" spans="1:10" ht="15">
      <c r="A668" s="42"/>
      <c r="B668" s="307" t="s">
        <v>177</v>
      </c>
      <c r="C668" s="285" t="s">
        <v>1197</v>
      </c>
      <c r="D668" s="222" t="s">
        <v>138</v>
      </c>
      <c r="E668" s="255">
        <v>1546</v>
      </c>
      <c r="F668" s="255">
        <f t="shared" si="21"/>
        <v>1546</v>
      </c>
      <c r="G668" s="264">
        <f t="shared" si="22"/>
        <v>0</v>
      </c>
      <c r="H668" s="42"/>
      <c r="I668" s="42"/>
      <c r="J668" s="42"/>
    </row>
    <row r="669" spans="1:10" ht="15">
      <c r="A669" s="42"/>
      <c r="B669" s="307" t="s">
        <v>178</v>
      </c>
      <c r="C669" s="285" t="s">
        <v>1197</v>
      </c>
      <c r="D669" s="222" t="s">
        <v>138</v>
      </c>
      <c r="E669" s="255">
        <v>2820</v>
      </c>
      <c r="F669" s="255">
        <f t="shared" si="21"/>
        <v>2820</v>
      </c>
      <c r="G669" s="264">
        <f t="shared" si="22"/>
        <v>0</v>
      </c>
      <c r="H669" s="42"/>
      <c r="I669" s="42"/>
      <c r="J669" s="42"/>
    </row>
    <row r="670" spans="1:10" ht="15">
      <c r="A670" s="42"/>
      <c r="B670" s="307" t="s">
        <v>180</v>
      </c>
      <c r="C670" s="285" t="s">
        <v>1197</v>
      </c>
      <c r="D670" s="222" t="s">
        <v>138</v>
      </c>
      <c r="E670" s="255">
        <v>3011</v>
      </c>
      <c r="F670" s="255">
        <f t="shared" si="21"/>
        <v>3011</v>
      </c>
      <c r="G670" s="264">
        <f t="shared" si="22"/>
        <v>0</v>
      </c>
      <c r="H670" s="42"/>
      <c r="I670" s="42"/>
      <c r="J670" s="42"/>
    </row>
    <row r="671" spans="1:10" ht="15">
      <c r="A671" s="42"/>
      <c r="B671" s="307" t="s">
        <v>182</v>
      </c>
      <c r="C671" s="285" t="s">
        <v>1197</v>
      </c>
      <c r="D671" s="222" t="s">
        <v>138</v>
      </c>
      <c r="E671" s="255">
        <v>5307</v>
      </c>
      <c r="F671" s="255">
        <f t="shared" si="21"/>
        <v>5307</v>
      </c>
      <c r="G671" s="264">
        <f t="shared" si="22"/>
        <v>0</v>
      </c>
      <c r="H671" s="42"/>
      <c r="I671" s="42"/>
      <c r="J671" s="42"/>
    </row>
    <row r="672" spans="1:10" ht="15">
      <c r="A672" s="42"/>
      <c r="B672" s="307" t="s">
        <v>184</v>
      </c>
      <c r="C672" s="285" t="s">
        <v>1197</v>
      </c>
      <c r="D672" s="222" t="s">
        <v>138</v>
      </c>
      <c r="E672" s="255">
        <v>5650</v>
      </c>
      <c r="F672" s="255">
        <f t="shared" si="21"/>
        <v>5650</v>
      </c>
      <c r="G672" s="264">
        <f t="shared" si="22"/>
        <v>0</v>
      </c>
      <c r="H672" s="42"/>
      <c r="I672" s="42"/>
      <c r="J672" s="42"/>
    </row>
    <row r="673" spans="1:10" ht="15">
      <c r="A673" s="42"/>
      <c r="B673" s="307" t="s">
        <v>1123</v>
      </c>
      <c r="C673" s="285" t="s">
        <v>1197</v>
      </c>
      <c r="D673" s="222" t="s">
        <v>138</v>
      </c>
      <c r="E673" s="255">
        <v>510</v>
      </c>
      <c r="F673" s="255">
        <f t="shared" si="21"/>
        <v>510</v>
      </c>
      <c r="G673" s="264">
        <f t="shared" si="22"/>
        <v>0</v>
      </c>
      <c r="H673" s="42"/>
      <c r="I673" s="42"/>
      <c r="J673" s="42"/>
    </row>
    <row r="674" spans="1:10" ht="15">
      <c r="A674" s="42"/>
      <c r="B674" s="307" t="s">
        <v>1124</v>
      </c>
      <c r="C674" s="285" t="s">
        <v>1197</v>
      </c>
      <c r="D674" s="222" t="s">
        <v>138</v>
      </c>
      <c r="E674" s="255">
        <v>1076</v>
      </c>
      <c r="F674" s="255">
        <f t="shared" si="21"/>
        <v>1076</v>
      </c>
      <c r="G674" s="264">
        <f t="shared" si="22"/>
        <v>0</v>
      </c>
      <c r="H674" s="42"/>
      <c r="I674" s="42"/>
      <c r="J674" s="42"/>
    </row>
    <row r="675" spans="1:10" ht="15">
      <c r="A675" s="42"/>
      <c r="B675" s="307" t="s">
        <v>1125</v>
      </c>
      <c r="C675" s="285" t="s">
        <v>1197</v>
      </c>
      <c r="D675" s="222" t="s">
        <v>138</v>
      </c>
      <c r="E675" s="255">
        <v>820</v>
      </c>
      <c r="F675" s="255">
        <f t="shared" si="21"/>
        <v>820</v>
      </c>
      <c r="G675" s="264">
        <f t="shared" si="22"/>
        <v>0</v>
      </c>
      <c r="H675" s="42"/>
      <c r="I675" s="42"/>
      <c r="J675" s="42"/>
    </row>
    <row r="676" spans="1:10" ht="15">
      <c r="A676" s="42"/>
      <c r="B676" s="307" t="s">
        <v>828</v>
      </c>
      <c r="C676" s="285" t="s">
        <v>1197</v>
      </c>
      <c r="D676" s="222" t="s">
        <v>138</v>
      </c>
      <c r="E676" s="255">
        <v>1280</v>
      </c>
      <c r="F676" s="255">
        <f t="shared" si="21"/>
        <v>1280</v>
      </c>
      <c r="G676" s="264">
        <f t="shared" si="22"/>
        <v>0</v>
      </c>
      <c r="H676" s="42"/>
      <c r="I676" s="42"/>
      <c r="J676" s="42"/>
    </row>
    <row r="677" spans="1:10" ht="15">
      <c r="A677" s="42"/>
      <c r="B677" s="307" t="s">
        <v>829</v>
      </c>
      <c r="C677" s="285" t="s">
        <v>1197</v>
      </c>
      <c r="D677" s="222" t="s">
        <v>138</v>
      </c>
      <c r="E677" s="255">
        <v>1450</v>
      </c>
      <c r="F677" s="255">
        <f t="shared" si="21"/>
        <v>1450</v>
      </c>
      <c r="G677" s="264">
        <f t="shared" si="22"/>
        <v>0</v>
      </c>
      <c r="H677" s="42"/>
      <c r="I677" s="42"/>
      <c r="J677" s="42"/>
    </row>
    <row r="678" spans="1:10" ht="15">
      <c r="A678" s="42"/>
      <c r="B678" s="307" t="s">
        <v>830</v>
      </c>
      <c r="C678" s="285" t="s">
        <v>1197</v>
      </c>
      <c r="D678" s="222" t="s">
        <v>138</v>
      </c>
      <c r="E678" s="255">
        <v>1650</v>
      </c>
      <c r="F678" s="255">
        <f t="shared" si="21"/>
        <v>1650</v>
      </c>
      <c r="G678" s="264">
        <f t="shared" si="22"/>
        <v>0</v>
      </c>
      <c r="H678" s="42"/>
      <c r="I678" s="42"/>
      <c r="J678" s="42"/>
    </row>
    <row r="679" spans="1:10" ht="15">
      <c r="A679" s="42"/>
      <c r="B679" s="307" t="s">
        <v>819</v>
      </c>
      <c r="C679" s="285" t="s">
        <v>1197</v>
      </c>
      <c r="D679" s="222" t="s">
        <v>138</v>
      </c>
      <c r="E679" s="255">
        <v>635</v>
      </c>
      <c r="F679" s="255">
        <f t="shared" si="21"/>
        <v>635</v>
      </c>
      <c r="G679" s="264">
        <f t="shared" si="22"/>
        <v>0</v>
      </c>
      <c r="H679" s="42"/>
      <c r="I679" s="42"/>
      <c r="J679" s="42"/>
    </row>
    <row r="680" spans="1:10" ht="15">
      <c r="A680" s="42"/>
      <c r="B680" s="307" t="s">
        <v>820</v>
      </c>
      <c r="C680" s="285" t="s">
        <v>1197</v>
      </c>
      <c r="D680" s="222" t="s">
        <v>138</v>
      </c>
      <c r="E680" s="255">
        <v>690</v>
      </c>
      <c r="F680" s="255">
        <f t="shared" si="21"/>
        <v>690</v>
      </c>
      <c r="G680" s="264">
        <f t="shared" si="22"/>
        <v>0</v>
      </c>
      <c r="H680" s="42"/>
      <c r="I680" s="42"/>
      <c r="J680" s="42"/>
    </row>
    <row r="681" spans="1:10" ht="15">
      <c r="A681" s="42"/>
      <c r="B681" s="307" t="s">
        <v>827</v>
      </c>
      <c r="C681" s="285" t="s">
        <v>1197</v>
      </c>
      <c r="D681" s="222" t="s">
        <v>138</v>
      </c>
      <c r="E681" s="255">
        <v>935</v>
      </c>
      <c r="F681" s="255">
        <f t="shared" si="21"/>
        <v>935</v>
      </c>
      <c r="G681" s="264">
        <f t="shared" si="22"/>
        <v>0</v>
      </c>
      <c r="H681" s="42"/>
      <c r="I681" s="42"/>
      <c r="J681" s="42"/>
    </row>
    <row r="682" spans="1:10" ht="15">
      <c r="A682" s="42"/>
      <c r="B682" s="307" t="s">
        <v>1126</v>
      </c>
      <c r="C682" s="285" t="s">
        <v>1197</v>
      </c>
      <c r="D682" s="222" t="s">
        <v>138</v>
      </c>
      <c r="E682" s="255">
        <v>1355</v>
      </c>
      <c r="F682" s="255">
        <f t="shared" si="21"/>
        <v>1355</v>
      </c>
      <c r="G682" s="264">
        <f t="shared" si="22"/>
        <v>0</v>
      </c>
      <c r="H682" s="42"/>
      <c r="I682" s="42"/>
      <c r="J682" s="42"/>
    </row>
    <row r="683" spans="1:10" ht="15">
      <c r="A683" s="42"/>
      <c r="B683" s="307" t="s">
        <v>1127</v>
      </c>
      <c r="C683" s="285" t="s">
        <v>1197</v>
      </c>
      <c r="D683" s="222" t="s">
        <v>138</v>
      </c>
      <c r="E683" s="255">
        <v>1472</v>
      </c>
      <c r="F683" s="255">
        <f t="shared" si="21"/>
        <v>1472</v>
      </c>
      <c r="G683" s="264">
        <f t="shared" si="22"/>
        <v>0</v>
      </c>
      <c r="H683" s="42"/>
      <c r="I683" s="42"/>
      <c r="J683" s="42"/>
    </row>
    <row r="684" spans="1:10" ht="15">
      <c r="A684" s="42"/>
      <c r="B684" s="307" t="s">
        <v>160</v>
      </c>
      <c r="C684" s="285" t="s">
        <v>1197</v>
      </c>
      <c r="D684" s="222" t="s">
        <v>138</v>
      </c>
      <c r="E684" s="255">
        <v>1450</v>
      </c>
      <c r="F684" s="255">
        <f t="shared" si="21"/>
        <v>1450</v>
      </c>
      <c r="G684" s="264">
        <f t="shared" si="22"/>
        <v>0</v>
      </c>
      <c r="H684" s="42"/>
      <c r="I684" s="42"/>
      <c r="J684" s="42"/>
    </row>
    <row r="685" spans="1:10" ht="15">
      <c r="A685" s="42"/>
      <c r="B685" s="307" t="s">
        <v>890</v>
      </c>
      <c r="C685" s="285" t="s">
        <v>1197</v>
      </c>
      <c r="D685" s="222" t="s">
        <v>138</v>
      </c>
      <c r="E685" s="255">
        <v>1978</v>
      </c>
      <c r="F685" s="255">
        <f t="shared" si="21"/>
        <v>1978</v>
      </c>
      <c r="G685" s="264">
        <f t="shared" si="22"/>
        <v>0</v>
      </c>
      <c r="H685" s="42"/>
      <c r="I685" s="42"/>
      <c r="J685" s="42"/>
    </row>
    <row r="686" spans="1:10" ht="15">
      <c r="A686" s="42"/>
      <c r="B686" s="307" t="s">
        <v>162</v>
      </c>
      <c r="C686" s="285" t="s">
        <v>1197</v>
      </c>
      <c r="D686" s="222" t="s">
        <v>138</v>
      </c>
      <c r="E686" s="255">
        <v>1650</v>
      </c>
      <c r="F686" s="255">
        <f t="shared" si="21"/>
        <v>1650</v>
      </c>
      <c r="G686" s="264">
        <f t="shared" si="22"/>
        <v>0</v>
      </c>
      <c r="H686" s="42"/>
      <c r="I686" s="42"/>
      <c r="J686" s="42"/>
    </row>
    <row r="687" spans="1:10" ht="15">
      <c r="A687" s="42"/>
      <c r="B687" s="307" t="s">
        <v>1128</v>
      </c>
      <c r="C687" s="285" t="s">
        <v>1197</v>
      </c>
      <c r="D687" s="222" t="s">
        <v>138</v>
      </c>
      <c r="E687" s="255">
        <v>2220</v>
      </c>
      <c r="F687" s="255">
        <f t="shared" si="21"/>
        <v>2220</v>
      </c>
      <c r="G687" s="264">
        <f t="shared" si="22"/>
        <v>0</v>
      </c>
      <c r="H687" s="42"/>
      <c r="I687" s="42"/>
      <c r="J687" s="42"/>
    </row>
    <row r="688" spans="1:10" ht="15">
      <c r="A688" s="42"/>
      <c r="B688" s="307" t="s">
        <v>891</v>
      </c>
      <c r="C688" s="285" t="s">
        <v>1197</v>
      </c>
      <c r="D688" s="222" t="s">
        <v>138</v>
      </c>
      <c r="E688" s="255">
        <v>2179</v>
      </c>
      <c r="F688" s="255">
        <f t="shared" si="21"/>
        <v>2179</v>
      </c>
      <c r="G688" s="264">
        <f t="shared" si="22"/>
        <v>0</v>
      </c>
      <c r="H688" s="42"/>
      <c r="I688" s="42"/>
      <c r="J688" s="42"/>
    </row>
    <row r="689" spans="1:10" ht="15">
      <c r="A689" s="42"/>
      <c r="B689" s="307" t="s">
        <v>1129</v>
      </c>
      <c r="C689" s="285" t="s">
        <v>1197</v>
      </c>
      <c r="D689" s="222" t="s">
        <v>138</v>
      </c>
      <c r="E689" s="255">
        <v>413</v>
      </c>
      <c r="F689" s="255">
        <f t="shared" si="21"/>
        <v>413</v>
      </c>
      <c r="G689" s="264">
        <f t="shared" si="22"/>
        <v>0</v>
      </c>
      <c r="H689" s="42"/>
      <c r="I689" s="42"/>
      <c r="J689" s="42"/>
    </row>
    <row r="690" spans="1:10" ht="15">
      <c r="A690" s="42"/>
      <c r="B690" s="307" t="s">
        <v>1130</v>
      </c>
      <c r="C690" s="285" t="s">
        <v>1197</v>
      </c>
      <c r="D690" s="222" t="s">
        <v>138</v>
      </c>
      <c r="E690" s="255">
        <v>918</v>
      </c>
      <c r="F690" s="255">
        <f t="shared" si="21"/>
        <v>918</v>
      </c>
      <c r="G690" s="264">
        <f t="shared" si="22"/>
        <v>0</v>
      </c>
      <c r="H690" s="42"/>
      <c r="I690" s="42"/>
      <c r="J690" s="42"/>
    </row>
    <row r="691" spans="1:10" ht="15">
      <c r="A691" s="42"/>
      <c r="B691" s="307" t="s">
        <v>1131</v>
      </c>
      <c r="C691" s="285" t="s">
        <v>1197</v>
      </c>
      <c r="D691" s="222" t="s">
        <v>138</v>
      </c>
      <c r="E691" s="255">
        <v>473</v>
      </c>
      <c r="F691" s="255">
        <f t="shared" si="21"/>
        <v>473</v>
      </c>
      <c r="G691" s="264">
        <f t="shared" si="22"/>
        <v>0</v>
      </c>
      <c r="H691" s="42"/>
      <c r="I691" s="42"/>
      <c r="J691" s="42"/>
    </row>
    <row r="692" spans="1:10" ht="15">
      <c r="A692" s="42"/>
      <c r="B692" s="307" t="s">
        <v>1132</v>
      </c>
      <c r="C692" s="285" t="s">
        <v>1197</v>
      </c>
      <c r="D692" s="222" t="s">
        <v>138</v>
      </c>
      <c r="E692" s="255">
        <v>1056</v>
      </c>
      <c r="F692" s="255">
        <f t="shared" si="21"/>
        <v>1056</v>
      </c>
      <c r="G692" s="264">
        <f t="shared" si="22"/>
        <v>0</v>
      </c>
      <c r="H692" s="42"/>
      <c r="I692" s="42"/>
      <c r="J692" s="42"/>
    </row>
    <row r="693" spans="1:10" ht="15">
      <c r="A693" s="42"/>
      <c r="B693" s="307" t="s">
        <v>1133</v>
      </c>
      <c r="C693" s="285" t="s">
        <v>1197</v>
      </c>
      <c r="D693" s="222" t="s">
        <v>138</v>
      </c>
      <c r="E693" s="255">
        <v>637</v>
      </c>
      <c r="F693" s="255">
        <f t="shared" si="21"/>
        <v>637</v>
      </c>
      <c r="G693" s="264">
        <f t="shared" si="22"/>
        <v>0</v>
      </c>
      <c r="H693" s="42"/>
      <c r="I693" s="42"/>
      <c r="J693" s="42"/>
    </row>
    <row r="694" spans="1:10" ht="15">
      <c r="A694" s="42"/>
      <c r="B694" s="307" t="s">
        <v>1134</v>
      </c>
      <c r="C694" s="285" t="s">
        <v>1197</v>
      </c>
      <c r="D694" s="222" t="s">
        <v>138</v>
      </c>
      <c r="E694" s="255">
        <v>1088</v>
      </c>
      <c r="F694" s="255">
        <f t="shared" si="21"/>
        <v>1088</v>
      </c>
      <c r="G694" s="264">
        <f t="shared" si="22"/>
        <v>0</v>
      </c>
      <c r="H694" s="42"/>
      <c r="I694" s="42"/>
      <c r="J694" s="42"/>
    </row>
    <row r="695" spans="1:10" ht="15">
      <c r="A695" s="42"/>
      <c r="B695" s="307" t="s">
        <v>938</v>
      </c>
      <c r="C695" s="285" t="s">
        <v>1197</v>
      </c>
      <c r="D695" s="222" t="s">
        <v>138</v>
      </c>
      <c r="E695" s="255">
        <v>1280</v>
      </c>
      <c r="F695" s="255">
        <f t="shared" si="21"/>
        <v>1280</v>
      </c>
      <c r="G695" s="264">
        <f t="shared" si="22"/>
        <v>0</v>
      </c>
      <c r="H695" s="42"/>
      <c r="I695" s="42"/>
      <c r="J695" s="42"/>
    </row>
    <row r="696" spans="1:10" ht="15">
      <c r="A696" s="42"/>
      <c r="B696" s="307" t="s">
        <v>1135</v>
      </c>
      <c r="C696" s="285" t="s">
        <v>1197</v>
      </c>
      <c r="D696" s="222" t="s">
        <v>138</v>
      </c>
      <c r="E696" s="255">
        <v>1808</v>
      </c>
      <c r="F696" s="255">
        <f t="shared" si="21"/>
        <v>1808</v>
      </c>
      <c r="G696" s="264">
        <f t="shared" si="22"/>
        <v>0</v>
      </c>
      <c r="H696" s="42"/>
      <c r="I696" s="42"/>
      <c r="J696" s="42"/>
    </row>
    <row r="697" spans="1:10" ht="15">
      <c r="A697" s="42"/>
      <c r="B697" s="307" t="s">
        <v>179</v>
      </c>
      <c r="C697" s="285" t="s">
        <v>1197</v>
      </c>
      <c r="D697" s="222" t="s">
        <v>138</v>
      </c>
      <c r="E697" s="255">
        <v>3690</v>
      </c>
      <c r="F697" s="255">
        <f t="shared" si="21"/>
        <v>3690</v>
      </c>
      <c r="G697" s="264">
        <f t="shared" si="22"/>
        <v>0</v>
      </c>
      <c r="H697" s="42"/>
      <c r="I697" s="42"/>
      <c r="J697" s="42"/>
    </row>
    <row r="698" spans="1:10" ht="15">
      <c r="A698" s="42"/>
      <c r="B698" s="307" t="s">
        <v>892</v>
      </c>
      <c r="C698" s="285" t="s">
        <v>1197</v>
      </c>
      <c r="D698" s="222" t="s">
        <v>138</v>
      </c>
      <c r="E698" s="255">
        <v>4274</v>
      </c>
      <c r="F698" s="255">
        <f t="shared" si="21"/>
        <v>4274</v>
      </c>
      <c r="G698" s="264">
        <f t="shared" si="22"/>
        <v>0</v>
      </c>
      <c r="H698" s="42"/>
      <c r="I698" s="42"/>
      <c r="J698" s="42"/>
    </row>
    <row r="699" spans="1:10" ht="15">
      <c r="A699" s="42"/>
      <c r="B699" s="307" t="s">
        <v>181</v>
      </c>
      <c r="C699" s="285" t="s">
        <v>1197</v>
      </c>
      <c r="D699" s="222" t="s">
        <v>138</v>
      </c>
      <c r="E699" s="255">
        <v>3940</v>
      </c>
      <c r="F699" s="255">
        <f t="shared" si="21"/>
        <v>3940</v>
      </c>
      <c r="G699" s="264">
        <f t="shared" si="22"/>
        <v>0</v>
      </c>
      <c r="H699" s="42"/>
      <c r="I699" s="42"/>
      <c r="J699" s="42"/>
    </row>
    <row r="700" spans="1:10" ht="15">
      <c r="A700" s="42"/>
      <c r="B700" s="307" t="s">
        <v>1136</v>
      </c>
      <c r="C700" s="285" t="s">
        <v>1197</v>
      </c>
      <c r="D700" s="222" t="s">
        <v>138</v>
      </c>
      <c r="E700" s="255">
        <v>4470</v>
      </c>
      <c r="F700" s="255">
        <f t="shared" si="21"/>
        <v>4470</v>
      </c>
      <c r="G700" s="264">
        <f t="shared" si="22"/>
        <v>0</v>
      </c>
      <c r="H700" s="42"/>
      <c r="I700" s="42"/>
      <c r="J700" s="42"/>
    </row>
    <row r="701" spans="1:10" ht="15">
      <c r="A701" s="42"/>
      <c r="B701" s="307" t="s">
        <v>893</v>
      </c>
      <c r="C701" s="285" t="s">
        <v>1197</v>
      </c>
      <c r="D701" s="222" t="s">
        <v>138</v>
      </c>
      <c r="E701" s="255">
        <v>4627</v>
      </c>
      <c r="F701" s="255">
        <f t="shared" si="21"/>
        <v>4627</v>
      </c>
      <c r="G701" s="264">
        <f t="shared" si="22"/>
        <v>0</v>
      </c>
      <c r="H701" s="42"/>
      <c r="I701" s="42"/>
      <c r="J701" s="42"/>
    </row>
    <row r="702" spans="1:10" ht="15">
      <c r="A702" s="42"/>
      <c r="B702" s="307" t="s">
        <v>1137</v>
      </c>
      <c r="C702" s="285" t="s">
        <v>1197</v>
      </c>
      <c r="D702" s="222" t="s">
        <v>138</v>
      </c>
      <c r="E702" s="255">
        <v>375</v>
      </c>
      <c r="F702" s="255">
        <f t="shared" si="21"/>
        <v>375</v>
      </c>
      <c r="G702" s="264">
        <f t="shared" si="22"/>
        <v>0</v>
      </c>
      <c r="H702" s="42"/>
      <c r="I702" s="42"/>
      <c r="J702" s="42"/>
    </row>
    <row r="703" spans="1:10" ht="15">
      <c r="A703" s="42"/>
      <c r="B703" s="307" t="s">
        <v>1138</v>
      </c>
      <c r="C703" s="285" t="s">
        <v>1197</v>
      </c>
      <c r="D703" s="222" t="s">
        <v>138</v>
      </c>
      <c r="E703" s="255">
        <v>861</v>
      </c>
      <c r="F703" s="255">
        <f t="shared" si="21"/>
        <v>861</v>
      </c>
      <c r="G703" s="264">
        <f t="shared" si="22"/>
        <v>0</v>
      </c>
      <c r="H703" s="42"/>
      <c r="I703" s="42"/>
      <c r="J703" s="42"/>
    </row>
    <row r="704" spans="1:10" ht="15">
      <c r="A704" s="42"/>
      <c r="B704" s="307" t="s">
        <v>183</v>
      </c>
      <c r="C704" s="285" t="s">
        <v>1197</v>
      </c>
      <c r="D704" s="222" t="s">
        <v>138</v>
      </c>
      <c r="E704" s="255">
        <v>6830</v>
      </c>
      <c r="F704" s="255">
        <f t="shared" si="21"/>
        <v>6830</v>
      </c>
      <c r="G704" s="264">
        <f t="shared" si="22"/>
        <v>0</v>
      </c>
      <c r="H704" s="42"/>
      <c r="I704" s="42"/>
      <c r="J704" s="42"/>
    </row>
    <row r="705" spans="1:10" ht="15">
      <c r="A705" s="42"/>
      <c r="B705" s="307" t="s">
        <v>894</v>
      </c>
      <c r="C705" s="285" t="s">
        <v>1197</v>
      </c>
      <c r="D705" s="222" t="s">
        <v>138</v>
      </c>
      <c r="E705" s="255">
        <v>7410</v>
      </c>
      <c r="F705" s="255">
        <f t="shared" si="21"/>
        <v>7410</v>
      </c>
      <c r="G705" s="264">
        <f t="shared" si="22"/>
        <v>0</v>
      </c>
      <c r="H705" s="42"/>
      <c r="I705" s="42"/>
      <c r="J705" s="42"/>
    </row>
    <row r="706" spans="1:10" ht="15">
      <c r="A706" s="42"/>
      <c r="B706" s="307" t="s">
        <v>185</v>
      </c>
      <c r="C706" s="285" t="s">
        <v>1197</v>
      </c>
      <c r="D706" s="222" t="s">
        <v>138</v>
      </c>
      <c r="E706" s="255">
        <v>7370</v>
      </c>
      <c r="F706" s="255">
        <f t="shared" si="21"/>
        <v>7370</v>
      </c>
      <c r="G706" s="264">
        <f t="shared" si="22"/>
        <v>0</v>
      </c>
      <c r="H706" s="42"/>
      <c r="I706" s="42"/>
      <c r="J706" s="42"/>
    </row>
    <row r="707" spans="1:10" ht="15">
      <c r="A707" s="42"/>
      <c r="B707" s="307" t="s">
        <v>895</v>
      </c>
      <c r="C707" s="285" t="s">
        <v>1197</v>
      </c>
      <c r="D707" s="222" t="s">
        <v>138</v>
      </c>
      <c r="E707" s="255">
        <v>7919</v>
      </c>
      <c r="F707" s="255">
        <f t="shared" si="21"/>
        <v>7919</v>
      </c>
      <c r="G707" s="264">
        <f t="shared" si="22"/>
        <v>0</v>
      </c>
      <c r="H707" s="42"/>
      <c r="I707" s="42"/>
      <c r="J707" s="42"/>
    </row>
    <row r="708" spans="1:10" ht="15">
      <c r="A708" s="42"/>
      <c r="B708" s="307" t="s">
        <v>158</v>
      </c>
      <c r="C708" s="285" t="s">
        <v>1197</v>
      </c>
      <c r="D708" s="222" t="s">
        <v>138</v>
      </c>
      <c r="E708" s="255">
        <v>1280</v>
      </c>
      <c r="F708" s="255">
        <f t="shared" si="21"/>
        <v>1280</v>
      </c>
      <c r="G708" s="264">
        <f t="shared" si="22"/>
        <v>0</v>
      </c>
      <c r="H708" s="42"/>
      <c r="I708" s="42"/>
      <c r="J708" s="42"/>
    </row>
    <row r="709" spans="1:10" ht="15">
      <c r="A709" s="42"/>
      <c r="B709" s="307" t="s">
        <v>896</v>
      </c>
      <c r="C709" s="285" t="s">
        <v>1197</v>
      </c>
      <c r="D709" s="222" t="s">
        <v>138</v>
      </c>
      <c r="E709" s="255">
        <v>1808</v>
      </c>
      <c r="F709" s="255">
        <f t="shared" si="21"/>
        <v>1808</v>
      </c>
      <c r="G709" s="264">
        <f t="shared" si="22"/>
        <v>0</v>
      </c>
      <c r="H709" s="42"/>
      <c r="I709" s="42"/>
      <c r="J709" s="42"/>
    </row>
    <row r="710" spans="1:10" ht="15">
      <c r="A710" s="42"/>
      <c r="B710" s="307" t="s">
        <v>149</v>
      </c>
      <c r="C710" s="285" t="s">
        <v>1197</v>
      </c>
      <c r="D710" s="222" t="s">
        <v>138</v>
      </c>
      <c r="E710" s="255">
        <v>635</v>
      </c>
      <c r="F710" s="255">
        <f t="shared" si="21"/>
        <v>635</v>
      </c>
      <c r="G710" s="264">
        <f t="shared" si="22"/>
        <v>0</v>
      </c>
      <c r="H710" s="42"/>
      <c r="I710" s="42"/>
      <c r="J710" s="42"/>
    </row>
    <row r="711" spans="1:10" ht="15">
      <c r="A711" s="42"/>
      <c r="B711" s="307" t="s">
        <v>897</v>
      </c>
      <c r="C711" s="285" t="s">
        <v>1197</v>
      </c>
      <c r="D711" s="222" t="s">
        <v>138</v>
      </c>
      <c r="E711" s="255">
        <v>1000</v>
      </c>
      <c r="F711" s="255">
        <f t="shared" si="21"/>
        <v>1000</v>
      </c>
      <c r="G711" s="264">
        <f t="shared" si="22"/>
        <v>0</v>
      </c>
      <c r="H711" s="42"/>
      <c r="I711" s="42"/>
      <c r="J711" s="42"/>
    </row>
    <row r="712" spans="1:10" ht="15">
      <c r="A712" s="42"/>
      <c r="B712" s="307" t="s">
        <v>152</v>
      </c>
      <c r="C712" s="285" t="s">
        <v>1197</v>
      </c>
      <c r="D712" s="222" t="s">
        <v>138</v>
      </c>
      <c r="E712" s="255">
        <v>690</v>
      </c>
      <c r="F712" s="255">
        <f t="shared" si="21"/>
        <v>690</v>
      </c>
      <c r="G712" s="264">
        <f t="shared" si="22"/>
        <v>0</v>
      </c>
      <c r="H712" s="42"/>
      <c r="I712" s="42"/>
      <c r="J712" s="42"/>
    </row>
    <row r="713" spans="1:10" ht="15">
      <c r="A713" s="42"/>
      <c r="B713" s="307" t="s">
        <v>898</v>
      </c>
      <c r="C713" s="285" t="s">
        <v>1197</v>
      </c>
      <c r="D713" s="222" t="s">
        <v>138</v>
      </c>
      <c r="E713" s="255">
        <v>1039</v>
      </c>
      <c r="F713" s="255">
        <f t="shared" si="21"/>
        <v>1039</v>
      </c>
      <c r="G713" s="264">
        <f t="shared" si="22"/>
        <v>0</v>
      </c>
      <c r="H713" s="42"/>
      <c r="I713" s="42"/>
      <c r="J713" s="42"/>
    </row>
    <row r="714" spans="1:10" ht="15">
      <c r="A714" s="42"/>
      <c r="B714" s="307" t="s">
        <v>155</v>
      </c>
      <c r="C714" s="285" t="s">
        <v>1197</v>
      </c>
      <c r="D714" s="222" t="s">
        <v>138</v>
      </c>
      <c r="E714" s="255">
        <v>935</v>
      </c>
      <c r="F714" s="255">
        <f t="shared" si="21"/>
        <v>935</v>
      </c>
      <c r="G714" s="264">
        <f t="shared" si="22"/>
        <v>0</v>
      </c>
      <c r="H714" s="42"/>
      <c r="I714" s="42"/>
      <c r="J714" s="42"/>
    </row>
    <row r="715" spans="1:10" ht="15">
      <c r="A715" s="42"/>
      <c r="B715" s="307" t="s">
        <v>899</v>
      </c>
      <c r="C715" s="285" t="s">
        <v>1197</v>
      </c>
      <c r="D715" s="222" t="s">
        <v>138</v>
      </c>
      <c r="E715" s="255">
        <v>1284</v>
      </c>
      <c r="F715" s="255">
        <f t="shared" si="21"/>
        <v>1284</v>
      </c>
      <c r="G715" s="264">
        <f t="shared" si="22"/>
        <v>0</v>
      </c>
      <c r="H715" s="42"/>
      <c r="I715" s="42"/>
      <c r="J715" s="42"/>
    </row>
    <row r="716" spans="1:10" ht="15">
      <c r="A716" s="42"/>
      <c r="B716" s="307" t="s">
        <v>824</v>
      </c>
      <c r="C716" s="285" t="s">
        <v>1197</v>
      </c>
      <c r="D716" s="222" t="s">
        <v>138</v>
      </c>
      <c r="E716" s="255">
        <v>636</v>
      </c>
      <c r="F716" s="255">
        <f t="shared" ref="F716:F779" si="23">ROUND(E716*(1-VLOOKUP(D716,$B$2:$C$8,2,0)),2)</f>
        <v>636</v>
      </c>
      <c r="G716" s="264">
        <f t="shared" si="22"/>
        <v>0</v>
      </c>
      <c r="H716" s="42"/>
      <c r="I716" s="42"/>
      <c r="J716" s="42"/>
    </row>
    <row r="717" spans="1:10" ht="15">
      <c r="A717" s="42"/>
      <c r="B717" s="307" t="s">
        <v>825</v>
      </c>
      <c r="C717" s="285" t="s">
        <v>1197</v>
      </c>
      <c r="D717" s="222" t="s">
        <v>138</v>
      </c>
      <c r="E717" s="255">
        <v>797</v>
      </c>
      <c r="F717" s="255">
        <f t="shared" si="23"/>
        <v>797</v>
      </c>
      <c r="G717" s="264">
        <f t="shared" ref="G717:G780" si="24">ROUND(F717*$G$2,0)</f>
        <v>0</v>
      </c>
      <c r="H717" s="42"/>
      <c r="I717" s="42"/>
      <c r="J717" s="42"/>
    </row>
    <row r="718" spans="1:10" ht="15">
      <c r="A718" s="42"/>
      <c r="B718" s="307" t="s">
        <v>826</v>
      </c>
      <c r="C718" s="285" t="s">
        <v>1197</v>
      </c>
      <c r="D718" s="222" t="s">
        <v>138</v>
      </c>
      <c r="E718" s="255">
        <v>933</v>
      </c>
      <c r="F718" s="255">
        <f t="shared" si="23"/>
        <v>933</v>
      </c>
      <c r="G718" s="264">
        <f t="shared" si="24"/>
        <v>0</v>
      </c>
      <c r="H718" s="42"/>
      <c r="I718" s="42"/>
      <c r="J718" s="42"/>
    </row>
    <row r="719" spans="1:10" ht="15">
      <c r="A719" s="42"/>
      <c r="B719" s="307" t="s">
        <v>822</v>
      </c>
      <c r="C719" s="285" t="s">
        <v>1197</v>
      </c>
      <c r="D719" s="222" t="s">
        <v>138</v>
      </c>
      <c r="E719" s="255">
        <v>395</v>
      </c>
      <c r="F719" s="255">
        <f t="shared" si="23"/>
        <v>395</v>
      </c>
      <c r="G719" s="264">
        <f t="shared" si="24"/>
        <v>0</v>
      </c>
      <c r="H719" s="42"/>
      <c r="I719" s="42"/>
      <c r="J719" s="42"/>
    </row>
    <row r="720" spans="1:10" ht="15">
      <c r="A720" s="42"/>
      <c r="B720" s="307" t="s">
        <v>823</v>
      </c>
      <c r="C720" s="285" t="s">
        <v>1197</v>
      </c>
      <c r="D720" s="222" t="s">
        <v>138</v>
      </c>
      <c r="E720" s="255">
        <v>386</v>
      </c>
      <c r="F720" s="255">
        <f t="shared" si="23"/>
        <v>386</v>
      </c>
      <c r="G720" s="264">
        <f t="shared" si="24"/>
        <v>0</v>
      </c>
      <c r="H720" s="42"/>
      <c r="I720" s="42"/>
      <c r="J720" s="42"/>
    </row>
    <row r="721" spans="1:10" ht="15">
      <c r="A721" s="42"/>
      <c r="B721" s="307" t="s">
        <v>1139</v>
      </c>
      <c r="C721" s="285" t="s">
        <v>1197</v>
      </c>
      <c r="D721" s="222" t="s">
        <v>138</v>
      </c>
      <c r="E721" s="255">
        <v>746</v>
      </c>
      <c r="F721" s="255">
        <f t="shared" si="23"/>
        <v>746</v>
      </c>
      <c r="G721" s="264">
        <f t="shared" si="24"/>
        <v>0</v>
      </c>
      <c r="H721" s="42"/>
      <c r="I721" s="42"/>
      <c r="J721" s="42"/>
    </row>
    <row r="722" spans="1:10" ht="15">
      <c r="A722" s="42"/>
      <c r="B722" s="307" t="s">
        <v>1140</v>
      </c>
      <c r="C722" s="285" t="s">
        <v>1197</v>
      </c>
      <c r="D722" s="222" t="s">
        <v>138</v>
      </c>
      <c r="E722" s="255">
        <v>1003</v>
      </c>
      <c r="F722" s="255">
        <f t="shared" si="23"/>
        <v>1003</v>
      </c>
      <c r="G722" s="264">
        <f t="shared" si="24"/>
        <v>0</v>
      </c>
      <c r="H722" s="42"/>
      <c r="I722" s="42"/>
      <c r="J722" s="42"/>
    </row>
    <row r="723" spans="1:10" ht="15">
      <c r="A723" s="42"/>
      <c r="B723" s="307" t="s">
        <v>1141</v>
      </c>
      <c r="C723" s="285" t="s">
        <v>1197</v>
      </c>
      <c r="D723" s="222" t="s">
        <v>138</v>
      </c>
      <c r="E723" s="255">
        <v>1031</v>
      </c>
      <c r="F723" s="255">
        <f t="shared" si="23"/>
        <v>1031</v>
      </c>
      <c r="G723" s="264">
        <f t="shared" si="24"/>
        <v>0</v>
      </c>
      <c r="H723" s="42"/>
      <c r="I723" s="42"/>
      <c r="J723" s="42"/>
    </row>
    <row r="724" spans="1:10" ht="15">
      <c r="A724" s="42"/>
      <c r="B724" s="307" t="s">
        <v>1142</v>
      </c>
      <c r="C724" s="285" t="s">
        <v>1197</v>
      </c>
      <c r="D724" s="222" t="s">
        <v>138</v>
      </c>
      <c r="E724" s="255">
        <v>421</v>
      </c>
      <c r="F724" s="255">
        <f t="shared" si="23"/>
        <v>421</v>
      </c>
      <c r="G724" s="264">
        <f t="shared" si="24"/>
        <v>0</v>
      </c>
      <c r="H724" s="42"/>
      <c r="I724" s="42"/>
      <c r="J724" s="42"/>
    </row>
    <row r="725" spans="1:10" ht="15">
      <c r="A725" s="42"/>
      <c r="B725" s="307" t="s">
        <v>1143</v>
      </c>
      <c r="C725" s="285" t="s">
        <v>1197</v>
      </c>
      <c r="D725" s="222" t="s">
        <v>138</v>
      </c>
      <c r="E725" s="255">
        <v>732</v>
      </c>
      <c r="F725" s="255">
        <f t="shared" si="23"/>
        <v>732</v>
      </c>
      <c r="G725" s="264">
        <f t="shared" si="24"/>
        <v>0</v>
      </c>
      <c r="H725" s="42"/>
      <c r="I725" s="42"/>
      <c r="J725" s="42"/>
    </row>
    <row r="726" spans="1:10" ht="15">
      <c r="A726" s="42"/>
      <c r="B726" s="307" t="s">
        <v>159</v>
      </c>
      <c r="C726" s="285" t="s">
        <v>1197</v>
      </c>
      <c r="D726" s="222" t="s">
        <v>138</v>
      </c>
      <c r="E726" s="255">
        <v>798</v>
      </c>
      <c r="F726" s="255">
        <f t="shared" si="23"/>
        <v>798</v>
      </c>
      <c r="G726" s="264">
        <f t="shared" si="24"/>
        <v>0</v>
      </c>
      <c r="H726" s="42"/>
      <c r="I726" s="42"/>
      <c r="J726" s="42"/>
    </row>
    <row r="727" spans="1:10" ht="15">
      <c r="A727" s="42"/>
      <c r="B727" s="307" t="s">
        <v>161</v>
      </c>
      <c r="C727" s="285" t="s">
        <v>1197</v>
      </c>
      <c r="D727" s="222" t="s">
        <v>138</v>
      </c>
      <c r="E727" s="255">
        <v>943</v>
      </c>
      <c r="F727" s="255">
        <f t="shared" si="23"/>
        <v>943</v>
      </c>
      <c r="G727" s="264">
        <f t="shared" si="24"/>
        <v>0</v>
      </c>
      <c r="H727" s="42"/>
      <c r="I727" s="42"/>
      <c r="J727" s="42"/>
    </row>
    <row r="728" spans="1:10" ht="15">
      <c r="A728" s="42"/>
      <c r="B728" s="307" t="s">
        <v>1144</v>
      </c>
      <c r="C728" s="285" t="s">
        <v>1197</v>
      </c>
      <c r="D728" s="222" t="s">
        <v>138</v>
      </c>
      <c r="E728" s="255">
        <v>275</v>
      </c>
      <c r="F728" s="255">
        <f t="shared" si="23"/>
        <v>275</v>
      </c>
      <c r="G728" s="264">
        <f t="shared" si="24"/>
        <v>0</v>
      </c>
      <c r="H728" s="42"/>
      <c r="I728" s="42"/>
      <c r="J728" s="42"/>
    </row>
    <row r="729" spans="1:10" ht="15">
      <c r="A729" s="42"/>
      <c r="B729" s="307" t="s">
        <v>1145</v>
      </c>
      <c r="C729" s="285" t="s">
        <v>1197</v>
      </c>
      <c r="D729" s="222" t="s">
        <v>138</v>
      </c>
      <c r="E729" s="255">
        <v>391</v>
      </c>
      <c r="F729" s="255">
        <f t="shared" si="23"/>
        <v>391</v>
      </c>
      <c r="G729" s="264">
        <f t="shared" si="24"/>
        <v>0</v>
      </c>
      <c r="H729" s="42"/>
      <c r="I729" s="42"/>
      <c r="J729" s="42"/>
    </row>
    <row r="730" spans="1:10" ht="15">
      <c r="A730" s="42"/>
      <c r="B730" s="307" t="s">
        <v>157</v>
      </c>
      <c r="C730" s="285" t="s">
        <v>1197</v>
      </c>
      <c r="D730" s="222" t="s">
        <v>138</v>
      </c>
      <c r="E730" s="255">
        <v>636</v>
      </c>
      <c r="F730" s="255">
        <f t="shared" si="23"/>
        <v>636</v>
      </c>
      <c r="G730" s="264">
        <f t="shared" si="24"/>
        <v>0</v>
      </c>
      <c r="H730" s="42"/>
      <c r="I730" s="42"/>
      <c r="J730" s="42"/>
    </row>
    <row r="731" spans="1:10" ht="15">
      <c r="A731" s="42"/>
      <c r="B731" s="307" t="s">
        <v>1146</v>
      </c>
      <c r="C731" s="285" t="s">
        <v>1197</v>
      </c>
      <c r="D731" s="222" t="s">
        <v>138</v>
      </c>
      <c r="E731" s="255">
        <v>356</v>
      </c>
      <c r="F731" s="255">
        <f t="shared" si="23"/>
        <v>356</v>
      </c>
      <c r="G731" s="264">
        <f t="shared" si="24"/>
        <v>0</v>
      </c>
      <c r="H731" s="42"/>
      <c r="I731" s="42"/>
      <c r="J731" s="42"/>
    </row>
    <row r="732" spans="1:10" ht="15">
      <c r="A732" s="42"/>
      <c r="B732" s="307" t="s">
        <v>154</v>
      </c>
      <c r="C732" s="285" t="s">
        <v>1197</v>
      </c>
      <c r="D732" s="222" t="s">
        <v>138</v>
      </c>
      <c r="E732" s="255">
        <v>386</v>
      </c>
      <c r="F732" s="255">
        <f t="shared" si="23"/>
        <v>386</v>
      </c>
      <c r="G732" s="264">
        <f t="shared" si="24"/>
        <v>0</v>
      </c>
      <c r="H732" s="42"/>
      <c r="I732" s="42"/>
      <c r="J732" s="42"/>
    </row>
    <row r="733" spans="1:10" ht="15">
      <c r="A733" s="42"/>
      <c r="B733" s="307" t="s">
        <v>818</v>
      </c>
      <c r="C733" s="285" t="s">
        <v>1197</v>
      </c>
      <c r="D733" s="222" t="s">
        <v>138</v>
      </c>
      <c r="E733" s="255">
        <v>259</v>
      </c>
      <c r="F733" s="255">
        <f t="shared" si="23"/>
        <v>259</v>
      </c>
      <c r="G733" s="264">
        <f t="shared" si="24"/>
        <v>0</v>
      </c>
      <c r="H733" s="42"/>
      <c r="I733" s="42"/>
      <c r="J733" s="42"/>
    </row>
    <row r="734" spans="1:10" ht="15">
      <c r="A734" s="42"/>
      <c r="B734" s="307" t="s">
        <v>846</v>
      </c>
      <c r="C734" s="285" t="s">
        <v>1197</v>
      </c>
      <c r="D734" s="222" t="s">
        <v>138</v>
      </c>
      <c r="E734" s="255">
        <v>372</v>
      </c>
      <c r="F734" s="255">
        <f t="shared" si="23"/>
        <v>372</v>
      </c>
      <c r="G734" s="264">
        <f t="shared" si="24"/>
        <v>0</v>
      </c>
      <c r="H734" s="42"/>
      <c r="I734" s="42"/>
      <c r="J734" s="42"/>
    </row>
    <row r="735" spans="1:10" ht="15">
      <c r="A735" s="42"/>
      <c r="B735" s="307" t="s">
        <v>1147</v>
      </c>
      <c r="C735" s="285" t="s">
        <v>1197</v>
      </c>
      <c r="D735" s="222" t="s">
        <v>1199</v>
      </c>
      <c r="E735" s="255">
        <v>100</v>
      </c>
      <c r="F735" s="255">
        <f t="shared" si="23"/>
        <v>100</v>
      </c>
      <c r="G735" s="264">
        <f t="shared" si="24"/>
        <v>0</v>
      </c>
      <c r="H735" s="42"/>
      <c r="I735" s="42"/>
      <c r="J735" s="42"/>
    </row>
    <row r="736" spans="1:10" ht="15">
      <c r="A736" s="42"/>
      <c r="B736" s="307" t="s">
        <v>1148</v>
      </c>
      <c r="C736" s="285" t="s">
        <v>1197</v>
      </c>
      <c r="D736" s="222" t="s">
        <v>1199</v>
      </c>
      <c r="E736" s="255">
        <v>120</v>
      </c>
      <c r="F736" s="255">
        <f t="shared" si="23"/>
        <v>120</v>
      </c>
      <c r="G736" s="264">
        <f t="shared" si="24"/>
        <v>0</v>
      </c>
      <c r="H736" s="42"/>
      <c r="I736" s="42"/>
      <c r="J736" s="42"/>
    </row>
    <row r="737" spans="1:10" ht="15">
      <c r="A737" s="42"/>
      <c r="B737" s="307" t="s">
        <v>1149</v>
      </c>
      <c r="C737" s="285" t="s">
        <v>1197</v>
      </c>
      <c r="D737" s="222" t="s">
        <v>138</v>
      </c>
      <c r="E737" s="255">
        <v>188</v>
      </c>
      <c r="F737" s="255">
        <f t="shared" si="23"/>
        <v>188</v>
      </c>
      <c r="G737" s="264">
        <f t="shared" si="24"/>
        <v>0</v>
      </c>
      <c r="H737" s="42"/>
      <c r="I737" s="42"/>
      <c r="J737" s="42"/>
    </row>
    <row r="738" spans="1:10" ht="15">
      <c r="A738" s="42"/>
      <c r="B738" s="307" t="s">
        <v>1150</v>
      </c>
      <c r="C738" s="285" t="s">
        <v>1197</v>
      </c>
      <c r="D738" s="222" t="s">
        <v>138</v>
      </c>
      <c r="E738" s="255">
        <v>270</v>
      </c>
      <c r="F738" s="255">
        <f t="shared" si="23"/>
        <v>270</v>
      </c>
      <c r="G738" s="264">
        <f t="shared" si="24"/>
        <v>0</v>
      </c>
      <c r="H738" s="42"/>
      <c r="I738" s="42"/>
      <c r="J738" s="42"/>
    </row>
    <row r="739" spans="1:10" ht="15">
      <c r="A739" s="42"/>
      <c r="B739" s="307" t="s">
        <v>1151</v>
      </c>
      <c r="C739" s="285" t="s">
        <v>1197</v>
      </c>
      <c r="D739" s="222" t="s">
        <v>138</v>
      </c>
      <c r="E739" s="255">
        <v>399</v>
      </c>
      <c r="F739" s="255">
        <f t="shared" si="23"/>
        <v>399</v>
      </c>
      <c r="G739" s="264">
        <f t="shared" si="24"/>
        <v>0</v>
      </c>
      <c r="H739" s="42"/>
      <c r="I739" s="42"/>
      <c r="J739" s="42"/>
    </row>
    <row r="740" spans="1:10" ht="15">
      <c r="A740" s="42"/>
      <c r="B740" s="307" t="s">
        <v>148</v>
      </c>
      <c r="C740" s="285" t="s">
        <v>1197</v>
      </c>
      <c r="D740" s="222" t="s">
        <v>138</v>
      </c>
      <c r="E740" s="255">
        <v>259</v>
      </c>
      <c r="F740" s="255">
        <f t="shared" si="23"/>
        <v>259</v>
      </c>
      <c r="G740" s="264">
        <f t="shared" si="24"/>
        <v>0</v>
      </c>
      <c r="H740" s="42"/>
      <c r="I740" s="42"/>
      <c r="J740" s="42"/>
    </row>
    <row r="741" spans="1:10" ht="15">
      <c r="A741" s="42"/>
      <c r="B741" s="307" t="s">
        <v>151</v>
      </c>
      <c r="C741" s="285" t="s">
        <v>1197</v>
      </c>
      <c r="D741" s="222" t="s">
        <v>138</v>
      </c>
      <c r="E741" s="255">
        <v>371</v>
      </c>
      <c r="F741" s="255">
        <f t="shared" si="23"/>
        <v>371</v>
      </c>
      <c r="G741" s="264">
        <f t="shared" si="24"/>
        <v>0</v>
      </c>
      <c r="H741" s="42"/>
      <c r="I741" s="42"/>
      <c r="J741" s="42"/>
    </row>
    <row r="742" spans="1:10" ht="15">
      <c r="A742" s="42"/>
      <c r="B742" s="307" t="s">
        <v>380</v>
      </c>
      <c r="C742" s="285" t="s">
        <v>1194</v>
      </c>
      <c r="D742" s="222" t="s">
        <v>784</v>
      </c>
      <c r="E742" s="255">
        <v>1076</v>
      </c>
      <c r="F742" s="255">
        <f t="shared" si="23"/>
        <v>1076</v>
      </c>
      <c r="G742" s="264">
        <f t="shared" si="24"/>
        <v>0</v>
      </c>
      <c r="H742" s="42"/>
      <c r="I742" s="42"/>
      <c r="J742" s="42"/>
    </row>
    <row r="743" spans="1:10" ht="15">
      <c r="A743" s="42"/>
      <c r="B743" s="307" t="s">
        <v>381</v>
      </c>
      <c r="C743" s="285" t="s">
        <v>1194</v>
      </c>
      <c r="D743" s="222" t="s">
        <v>784</v>
      </c>
      <c r="E743" s="255">
        <v>1135</v>
      </c>
      <c r="F743" s="255">
        <f t="shared" si="23"/>
        <v>1135</v>
      </c>
      <c r="G743" s="264">
        <f t="shared" si="24"/>
        <v>0</v>
      </c>
      <c r="H743" s="42"/>
      <c r="I743" s="42"/>
      <c r="J743" s="42"/>
    </row>
    <row r="744" spans="1:10" ht="15">
      <c r="A744" s="42"/>
      <c r="B744" s="307" t="s">
        <v>382</v>
      </c>
      <c r="C744" s="285" t="s">
        <v>1194</v>
      </c>
      <c r="D744" s="222" t="s">
        <v>784</v>
      </c>
      <c r="E744" s="255">
        <v>1170</v>
      </c>
      <c r="F744" s="255">
        <f t="shared" si="23"/>
        <v>1170</v>
      </c>
      <c r="G744" s="264">
        <f t="shared" si="24"/>
        <v>0</v>
      </c>
      <c r="H744" s="42"/>
      <c r="I744" s="42"/>
      <c r="J744" s="42"/>
    </row>
    <row r="745" spans="1:10" ht="15">
      <c r="A745" s="42"/>
      <c r="B745" s="307" t="s">
        <v>383</v>
      </c>
      <c r="C745" s="285" t="s">
        <v>1194</v>
      </c>
      <c r="D745" s="222" t="s">
        <v>784</v>
      </c>
      <c r="E745" s="255">
        <v>2103</v>
      </c>
      <c r="F745" s="255">
        <f t="shared" si="23"/>
        <v>2103</v>
      </c>
      <c r="G745" s="264">
        <f t="shared" si="24"/>
        <v>0</v>
      </c>
      <c r="H745" s="42"/>
      <c r="I745" s="42"/>
      <c r="J745" s="42"/>
    </row>
    <row r="746" spans="1:10" ht="15">
      <c r="A746" s="42"/>
      <c r="B746" s="307" t="s">
        <v>384</v>
      </c>
      <c r="C746" s="285" t="s">
        <v>1194</v>
      </c>
      <c r="D746" s="222" t="s">
        <v>784</v>
      </c>
      <c r="E746" s="255">
        <v>2132</v>
      </c>
      <c r="F746" s="255">
        <f t="shared" si="23"/>
        <v>2132</v>
      </c>
      <c r="G746" s="264">
        <f t="shared" si="24"/>
        <v>0</v>
      </c>
      <c r="H746" s="42"/>
      <c r="I746" s="42"/>
      <c r="J746" s="42"/>
    </row>
    <row r="747" spans="1:10" ht="15">
      <c r="A747" s="42"/>
      <c r="B747" s="307" t="s">
        <v>385</v>
      </c>
      <c r="C747" s="285" t="s">
        <v>1194</v>
      </c>
      <c r="D747" s="222" t="s">
        <v>784</v>
      </c>
      <c r="E747" s="255">
        <v>2157</v>
      </c>
      <c r="F747" s="255">
        <f t="shared" si="23"/>
        <v>2157</v>
      </c>
      <c r="G747" s="264">
        <f t="shared" si="24"/>
        <v>0</v>
      </c>
      <c r="H747" s="42"/>
      <c r="I747" s="42"/>
      <c r="J747" s="42"/>
    </row>
    <row r="748" spans="1:10" ht="15">
      <c r="A748" s="42"/>
      <c r="B748" s="307" t="s">
        <v>386</v>
      </c>
      <c r="C748" s="285" t="s">
        <v>1194</v>
      </c>
      <c r="D748" s="222" t="s">
        <v>784</v>
      </c>
      <c r="E748" s="255">
        <v>3880</v>
      </c>
      <c r="F748" s="255">
        <f t="shared" si="23"/>
        <v>3880</v>
      </c>
      <c r="G748" s="264">
        <f t="shared" si="24"/>
        <v>0</v>
      </c>
      <c r="H748" s="42"/>
      <c r="I748" s="42"/>
      <c r="J748" s="42"/>
    </row>
    <row r="749" spans="1:10" ht="15">
      <c r="A749" s="42"/>
      <c r="B749" s="307" t="s">
        <v>387</v>
      </c>
      <c r="C749" s="285" t="s">
        <v>1194</v>
      </c>
      <c r="D749" s="222" t="s">
        <v>784</v>
      </c>
      <c r="E749" s="255">
        <v>4069</v>
      </c>
      <c r="F749" s="255">
        <f t="shared" si="23"/>
        <v>4069</v>
      </c>
      <c r="G749" s="264">
        <f t="shared" si="24"/>
        <v>0</v>
      </c>
      <c r="H749" s="42"/>
      <c r="I749" s="42"/>
      <c r="J749" s="42"/>
    </row>
    <row r="750" spans="1:10" ht="15">
      <c r="A750" s="42"/>
      <c r="B750" s="307" t="s">
        <v>378</v>
      </c>
      <c r="C750" s="285" t="s">
        <v>1194</v>
      </c>
      <c r="D750" s="222" t="s">
        <v>784</v>
      </c>
      <c r="E750" s="255">
        <v>966</v>
      </c>
      <c r="F750" s="255">
        <f t="shared" si="23"/>
        <v>966</v>
      </c>
      <c r="G750" s="264">
        <f t="shared" si="24"/>
        <v>0</v>
      </c>
      <c r="H750" s="42"/>
      <c r="I750" s="42"/>
      <c r="J750" s="42"/>
    </row>
    <row r="751" spans="1:10" ht="15">
      <c r="A751" s="42"/>
      <c r="B751" s="307" t="s">
        <v>379</v>
      </c>
      <c r="C751" s="285" t="s">
        <v>1194</v>
      </c>
      <c r="D751" s="222" t="s">
        <v>784</v>
      </c>
      <c r="E751" s="255">
        <v>1063</v>
      </c>
      <c r="F751" s="255">
        <f t="shared" si="23"/>
        <v>1063</v>
      </c>
      <c r="G751" s="264">
        <f t="shared" si="24"/>
        <v>0</v>
      </c>
      <c r="H751" s="42"/>
      <c r="I751" s="42"/>
      <c r="J751" s="42"/>
    </row>
    <row r="752" spans="1:10" ht="15">
      <c r="A752" s="42"/>
      <c r="B752" s="307" t="s">
        <v>900</v>
      </c>
      <c r="C752" s="285" t="s">
        <v>1194</v>
      </c>
      <c r="D752" s="222" t="s">
        <v>784</v>
      </c>
      <c r="E752" s="255">
        <v>613</v>
      </c>
      <c r="F752" s="255">
        <f t="shared" si="23"/>
        <v>613</v>
      </c>
      <c r="G752" s="264">
        <f t="shared" si="24"/>
        <v>0</v>
      </c>
      <c r="H752" s="42"/>
      <c r="I752" s="42"/>
      <c r="J752" s="42"/>
    </row>
    <row r="753" spans="1:10" ht="15">
      <c r="A753" s="42"/>
      <c r="B753" s="307" t="s">
        <v>901</v>
      </c>
      <c r="C753" s="285" t="s">
        <v>1194</v>
      </c>
      <c r="D753" s="222" t="s">
        <v>784</v>
      </c>
      <c r="E753" s="255">
        <v>635</v>
      </c>
      <c r="F753" s="255">
        <f t="shared" si="23"/>
        <v>635</v>
      </c>
      <c r="G753" s="264">
        <f t="shared" si="24"/>
        <v>0</v>
      </c>
      <c r="H753" s="42"/>
      <c r="I753" s="42"/>
      <c r="J753" s="42"/>
    </row>
    <row r="754" spans="1:10" ht="15">
      <c r="A754" s="42"/>
      <c r="B754" s="307" t="s">
        <v>902</v>
      </c>
      <c r="C754" s="285" t="s">
        <v>1194</v>
      </c>
      <c r="D754" s="222" t="s">
        <v>784</v>
      </c>
      <c r="E754" s="255">
        <v>681</v>
      </c>
      <c r="F754" s="255">
        <f t="shared" si="23"/>
        <v>681</v>
      </c>
      <c r="G754" s="264">
        <f t="shared" si="24"/>
        <v>0</v>
      </c>
      <c r="H754" s="42"/>
      <c r="I754" s="42"/>
      <c r="J754" s="42"/>
    </row>
    <row r="755" spans="1:10" ht="15">
      <c r="A755" s="42"/>
      <c r="B755" s="307" t="s">
        <v>903</v>
      </c>
      <c r="C755" s="285" t="s">
        <v>1194</v>
      </c>
      <c r="D755" s="222" t="s">
        <v>784</v>
      </c>
      <c r="E755" s="255">
        <v>795</v>
      </c>
      <c r="F755" s="255">
        <f t="shared" si="23"/>
        <v>795</v>
      </c>
      <c r="G755" s="264">
        <f t="shared" si="24"/>
        <v>0</v>
      </c>
      <c r="H755" s="42"/>
      <c r="I755" s="42"/>
      <c r="J755" s="42"/>
    </row>
    <row r="756" spans="1:10" ht="15">
      <c r="A756" s="42"/>
      <c r="B756" s="307" t="s">
        <v>1152</v>
      </c>
      <c r="C756" s="285" t="s">
        <v>1194</v>
      </c>
      <c r="D756" s="222" t="s">
        <v>784</v>
      </c>
      <c r="E756" s="255">
        <v>725</v>
      </c>
      <c r="F756" s="255">
        <f t="shared" si="23"/>
        <v>725</v>
      </c>
      <c r="G756" s="264">
        <f t="shared" si="24"/>
        <v>0</v>
      </c>
      <c r="H756" s="42"/>
      <c r="I756" s="42"/>
      <c r="J756" s="42"/>
    </row>
    <row r="757" spans="1:10" ht="15">
      <c r="A757" s="42"/>
      <c r="B757" s="307" t="s">
        <v>263</v>
      </c>
      <c r="C757" s="285" t="s">
        <v>1194</v>
      </c>
      <c r="D757" s="222" t="s">
        <v>784</v>
      </c>
      <c r="E757" s="255">
        <v>613</v>
      </c>
      <c r="F757" s="255">
        <f t="shared" si="23"/>
        <v>613</v>
      </c>
      <c r="G757" s="264">
        <f t="shared" si="24"/>
        <v>0</v>
      </c>
      <c r="H757" s="42"/>
      <c r="I757" s="42"/>
      <c r="J757" s="42"/>
    </row>
    <row r="758" spans="1:10" ht="15">
      <c r="A758" s="42"/>
      <c r="B758" s="307" t="s">
        <v>264</v>
      </c>
      <c r="C758" s="285" t="s">
        <v>1194</v>
      </c>
      <c r="D758" s="222" t="s">
        <v>784</v>
      </c>
      <c r="E758" s="255">
        <v>635</v>
      </c>
      <c r="F758" s="255">
        <f t="shared" si="23"/>
        <v>635</v>
      </c>
      <c r="G758" s="264">
        <f t="shared" si="24"/>
        <v>0</v>
      </c>
      <c r="H758" s="42"/>
      <c r="I758" s="42"/>
      <c r="J758" s="42"/>
    </row>
    <row r="759" spans="1:10" ht="15">
      <c r="A759" s="42"/>
      <c r="B759" s="307" t="s">
        <v>265</v>
      </c>
      <c r="C759" s="285" t="s">
        <v>1194</v>
      </c>
      <c r="D759" s="222" t="s">
        <v>784</v>
      </c>
      <c r="E759" s="255">
        <v>681</v>
      </c>
      <c r="F759" s="255">
        <f t="shared" si="23"/>
        <v>681</v>
      </c>
      <c r="G759" s="264">
        <f t="shared" si="24"/>
        <v>0</v>
      </c>
      <c r="H759" s="42"/>
      <c r="I759" s="42"/>
      <c r="J759" s="42"/>
    </row>
    <row r="760" spans="1:10" ht="15">
      <c r="A760" s="42"/>
      <c r="B760" s="307" t="s">
        <v>266</v>
      </c>
      <c r="C760" s="285" t="s">
        <v>1194</v>
      </c>
      <c r="D760" s="222" t="s">
        <v>784</v>
      </c>
      <c r="E760" s="255">
        <v>782</v>
      </c>
      <c r="F760" s="255">
        <f t="shared" si="23"/>
        <v>782</v>
      </c>
      <c r="G760" s="264">
        <f t="shared" si="24"/>
        <v>0</v>
      </c>
      <c r="H760" s="42"/>
      <c r="I760" s="42"/>
      <c r="J760" s="42"/>
    </row>
    <row r="761" spans="1:10" ht="15">
      <c r="A761" s="42"/>
      <c r="B761" s="307" t="s">
        <v>267</v>
      </c>
      <c r="C761" s="285" t="s">
        <v>1194</v>
      </c>
      <c r="D761" s="222" t="s">
        <v>784</v>
      </c>
      <c r="E761" s="255">
        <v>795</v>
      </c>
      <c r="F761" s="255">
        <f t="shared" si="23"/>
        <v>795</v>
      </c>
      <c r="G761" s="264">
        <f t="shared" si="24"/>
        <v>0</v>
      </c>
      <c r="H761" s="42"/>
      <c r="I761" s="42"/>
      <c r="J761" s="42"/>
    </row>
    <row r="762" spans="1:10" ht="15">
      <c r="A762" s="42"/>
      <c r="B762" s="307" t="s">
        <v>268</v>
      </c>
      <c r="C762" s="285" t="s">
        <v>1194</v>
      </c>
      <c r="D762" s="222" t="s">
        <v>784</v>
      </c>
      <c r="E762" s="255">
        <v>820</v>
      </c>
      <c r="F762" s="255">
        <f t="shared" si="23"/>
        <v>820</v>
      </c>
      <c r="G762" s="264">
        <f t="shared" si="24"/>
        <v>0</v>
      </c>
      <c r="H762" s="42"/>
      <c r="I762" s="42"/>
      <c r="J762" s="42"/>
    </row>
    <row r="763" spans="1:10" ht="15">
      <c r="A763" s="42"/>
      <c r="B763" s="307" t="s">
        <v>269</v>
      </c>
      <c r="C763" s="285" t="s">
        <v>1194</v>
      </c>
      <c r="D763" s="222" t="s">
        <v>784</v>
      </c>
      <c r="E763" s="255">
        <v>859</v>
      </c>
      <c r="F763" s="255">
        <f t="shared" si="23"/>
        <v>859</v>
      </c>
      <c r="G763" s="264">
        <f t="shared" si="24"/>
        <v>0</v>
      </c>
      <c r="H763" s="42"/>
      <c r="I763" s="42"/>
      <c r="J763" s="42"/>
    </row>
    <row r="764" spans="1:10" ht="15">
      <c r="A764" s="42"/>
      <c r="B764" s="307" t="s">
        <v>322</v>
      </c>
      <c r="C764" s="285" t="s">
        <v>1194</v>
      </c>
      <c r="D764" s="222" t="s">
        <v>784</v>
      </c>
      <c r="E764" s="255">
        <v>1524</v>
      </c>
      <c r="F764" s="255">
        <f t="shared" si="23"/>
        <v>1524</v>
      </c>
      <c r="G764" s="264">
        <f t="shared" si="24"/>
        <v>0</v>
      </c>
      <c r="H764" s="42"/>
      <c r="I764" s="42"/>
      <c r="J764" s="42"/>
    </row>
    <row r="765" spans="1:10" ht="15">
      <c r="A765" s="42"/>
      <c r="B765" s="307" t="s">
        <v>323</v>
      </c>
      <c r="C765" s="285" t="s">
        <v>1194</v>
      </c>
      <c r="D765" s="222" t="s">
        <v>784</v>
      </c>
      <c r="E765" s="255">
        <v>1612</v>
      </c>
      <c r="F765" s="255">
        <f t="shared" si="23"/>
        <v>1612</v>
      </c>
      <c r="G765" s="264">
        <f t="shared" si="24"/>
        <v>0</v>
      </c>
      <c r="H765" s="42"/>
      <c r="I765" s="42"/>
      <c r="J765" s="42"/>
    </row>
    <row r="766" spans="1:10" ht="15">
      <c r="A766" s="42"/>
      <c r="B766" s="307" t="s">
        <v>324</v>
      </c>
      <c r="C766" s="285" t="s">
        <v>1194</v>
      </c>
      <c r="D766" s="222" t="s">
        <v>784</v>
      </c>
      <c r="E766" s="255">
        <v>1951</v>
      </c>
      <c r="F766" s="255">
        <f t="shared" si="23"/>
        <v>1951</v>
      </c>
      <c r="G766" s="264">
        <f t="shared" si="24"/>
        <v>0</v>
      </c>
      <c r="H766" s="42"/>
      <c r="I766" s="42"/>
      <c r="J766" s="42"/>
    </row>
    <row r="767" spans="1:10" ht="15">
      <c r="A767" s="42"/>
      <c r="B767" s="307" t="s">
        <v>317</v>
      </c>
      <c r="C767" s="285" t="s">
        <v>1194</v>
      </c>
      <c r="D767" s="222" t="s">
        <v>784</v>
      </c>
      <c r="E767" s="255">
        <v>1049</v>
      </c>
      <c r="F767" s="255">
        <f t="shared" si="23"/>
        <v>1049</v>
      </c>
      <c r="G767" s="264">
        <f t="shared" si="24"/>
        <v>0</v>
      </c>
      <c r="H767" s="42"/>
      <c r="I767" s="42"/>
      <c r="J767" s="42"/>
    </row>
    <row r="768" spans="1:10" ht="15">
      <c r="A768" s="42"/>
      <c r="B768" s="307" t="s">
        <v>318</v>
      </c>
      <c r="C768" s="285" t="s">
        <v>1194</v>
      </c>
      <c r="D768" s="222" t="s">
        <v>784</v>
      </c>
      <c r="E768" s="255">
        <v>1068</v>
      </c>
      <c r="F768" s="255">
        <f t="shared" si="23"/>
        <v>1068</v>
      </c>
      <c r="G768" s="264">
        <f t="shared" si="24"/>
        <v>0</v>
      </c>
      <c r="H768" s="42"/>
      <c r="I768" s="42"/>
      <c r="J768" s="42"/>
    </row>
    <row r="769" spans="1:10" ht="15">
      <c r="A769" s="42"/>
      <c r="B769" s="307" t="s">
        <v>319</v>
      </c>
      <c r="C769" s="285" t="s">
        <v>1194</v>
      </c>
      <c r="D769" s="222" t="s">
        <v>784</v>
      </c>
      <c r="E769" s="255">
        <v>1091</v>
      </c>
      <c r="F769" s="255">
        <f t="shared" si="23"/>
        <v>1091</v>
      </c>
      <c r="G769" s="264">
        <f t="shared" si="24"/>
        <v>0</v>
      </c>
      <c r="H769" s="42"/>
      <c r="I769" s="42"/>
      <c r="J769" s="42"/>
    </row>
    <row r="770" spans="1:10" ht="15">
      <c r="A770" s="42"/>
      <c r="B770" s="307" t="s">
        <v>320</v>
      </c>
      <c r="C770" s="285" t="s">
        <v>1194</v>
      </c>
      <c r="D770" s="222" t="s">
        <v>784</v>
      </c>
      <c r="E770" s="255">
        <v>1159</v>
      </c>
      <c r="F770" s="255">
        <f t="shared" si="23"/>
        <v>1159</v>
      </c>
      <c r="G770" s="264">
        <f t="shared" si="24"/>
        <v>0</v>
      </c>
      <c r="H770" s="42"/>
      <c r="I770" s="42"/>
      <c r="J770" s="42"/>
    </row>
    <row r="771" spans="1:10" ht="15">
      <c r="A771" s="42"/>
      <c r="B771" s="307" t="s">
        <v>321</v>
      </c>
      <c r="C771" s="285" t="s">
        <v>1194</v>
      </c>
      <c r="D771" s="222" t="s">
        <v>784</v>
      </c>
      <c r="E771" s="255">
        <v>1285</v>
      </c>
      <c r="F771" s="255">
        <f t="shared" si="23"/>
        <v>1285</v>
      </c>
      <c r="G771" s="264">
        <f t="shared" si="24"/>
        <v>0</v>
      </c>
      <c r="H771" s="42"/>
      <c r="I771" s="42"/>
      <c r="J771" s="42"/>
    </row>
    <row r="772" spans="1:10" ht="15">
      <c r="A772" s="42"/>
      <c r="B772" s="307" t="s">
        <v>303</v>
      </c>
      <c r="C772" s="285" t="s">
        <v>1194</v>
      </c>
      <c r="D772" s="222" t="s">
        <v>784</v>
      </c>
      <c r="E772" s="255">
        <v>1244</v>
      </c>
      <c r="F772" s="255">
        <f t="shared" si="23"/>
        <v>1244</v>
      </c>
      <c r="G772" s="264">
        <f t="shared" si="24"/>
        <v>0</v>
      </c>
      <c r="H772" s="42"/>
      <c r="I772" s="42"/>
      <c r="J772" s="42"/>
    </row>
    <row r="773" spans="1:10" ht="15">
      <c r="A773" s="42"/>
      <c r="B773" s="307" t="s">
        <v>304</v>
      </c>
      <c r="C773" s="285" t="s">
        <v>1194</v>
      </c>
      <c r="D773" s="222" t="s">
        <v>784</v>
      </c>
      <c r="E773" s="255">
        <v>1311</v>
      </c>
      <c r="F773" s="255">
        <f t="shared" si="23"/>
        <v>1311</v>
      </c>
      <c r="G773" s="264">
        <f t="shared" si="24"/>
        <v>0</v>
      </c>
      <c r="H773" s="42"/>
      <c r="I773" s="42"/>
      <c r="J773" s="42"/>
    </row>
    <row r="774" spans="1:10" ht="15">
      <c r="A774" s="42"/>
      <c r="B774" s="307" t="s">
        <v>298</v>
      </c>
      <c r="C774" s="285" t="s">
        <v>1194</v>
      </c>
      <c r="D774" s="222" t="s">
        <v>784</v>
      </c>
      <c r="E774" s="255">
        <v>775</v>
      </c>
      <c r="F774" s="255">
        <f t="shared" si="23"/>
        <v>775</v>
      </c>
      <c r="G774" s="264">
        <f t="shared" si="24"/>
        <v>0</v>
      </c>
      <c r="H774" s="42"/>
      <c r="I774" s="42"/>
      <c r="J774" s="42"/>
    </row>
    <row r="775" spans="1:10" ht="15">
      <c r="A775" s="42"/>
      <c r="B775" s="307" t="s">
        <v>299</v>
      </c>
      <c r="C775" s="285" t="s">
        <v>1194</v>
      </c>
      <c r="D775" s="222" t="s">
        <v>784</v>
      </c>
      <c r="E775" s="255">
        <v>959</v>
      </c>
      <c r="F775" s="255">
        <f t="shared" si="23"/>
        <v>959</v>
      </c>
      <c r="G775" s="264">
        <f t="shared" si="24"/>
        <v>0</v>
      </c>
      <c r="H775" s="42"/>
      <c r="I775" s="42"/>
      <c r="J775" s="42"/>
    </row>
    <row r="776" spans="1:10" ht="15">
      <c r="A776" s="42"/>
      <c r="B776" s="307" t="s">
        <v>300</v>
      </c>
      <c r="C776" s="285" t="s">
        <v>1194</v>
      </c>
      <c r="D776" s="222" t="s">
        <v>784</v>
      </c>
      <c r="E776" s="255">
        <v>979</v>
      </c>
      <c r="F776" s="255">
        <f t="shared" si="23"/>
        <v>979</v>
      </c>
      <c r="G776" s="264">
        <f t="shared" si="24"/>
        <v>0</v>
      </c>
      <c r="H776" s="42"/>
      <c r="I776" s="42"/>
      <c r="J776" s="42"/>
    </row>
    <row r="777" spans="1:10" ht="15">
      <c r="A777" s="42"/>
      <c r="B777" s="307" t="s">
        <v>301</v>
      </c>
      <c r="C777" s="285" t="s">
        <v>1194</v>
      </c>
      <c r="D777" s="222" t="s">
        <v>784</v>
      </c>
      <c r="E777" s="255">
        <v>1014</v>
      </c>
      <c r="F777" s="255">
        <f t="shared" si="23"/>
        <v>1014</v>
      </c>
      <c r="G777" s="264">
        <f t="shared" si="24"/>
        <v>0</v>
      </c>
      <c r="H777" s="42"/>
      <c r="I777" s="42"/>
      <c r="J777" s="42"/>
    </row>
    <row r="778" spans="1:10" ht="15">
      <c r="A778" s="42"/>
      <c r="B778" s="307" t="s">
        <v>302</v>
      </c>
      <c r="C778" s="285" t="s">
        <v>1194</v>
      </c>
      <c r="D778" s="222" t="s">
        <v>784</v>
      </c>
      <c r="E778" s="255">
        <v>1149</v>
      </c>
      <c r="F778" s="255">
        <f t="shared" si="23"/>
        <v>1149</v>
      </c>
      <c r="G778" s="264">
        <f t="shared" si="24"/>
        <v>0</v>
      </c>
      <c r="H778" s="42"/>
      <c r="I778" s="42"/>
      <c r="J778" s="42"/>
    </row>
    <row r="779" spans="1:10" ht="15">
      <c r="A779" s="42"/>
      <c r="B779" s="307" t="s">
        <v>770</v>
      </c>
      <c r="C779" s="285" t="s">
        <v>1194</v>
      </c>
      <c r="D779" s="222" t="s">
        <v>784</v>
      </c>
      <c r="E779" s="255">
        <v>1754</v>
      </c>
      <c r="F779" s="255">
        <f t="shared" si="23"/>
        <v>1754</v>
      </c>
      <c r="G779" s="264">
        <f t="shared" si="24"/>
        <v>0</v>
      </c>
      <c r="H779" s="42"/>
      <c r="I779" s="42"/>
      <c r="J779" s="42"/>
    </row>
    <row r="780" spans="1:10" ht="15">
      <c r="A780" s="42"/>
      <c r="B780" s="307" t="s">
        <v>771</v>
      </c>
      <c r="C780" s="285" t="s">
        <v>1194</v>
      </c>
      <c r="D780" s="222" t="s">
        <v>784</v>
      </c>
      <c r="E780" s="255">
        <v>1832</v>
      </c>
      <c r="F780" s="255">
        <f t="shared" ref="F780:F843" si="25">ROUND(E780*(1-VLOOKUP(D780,$B$2:$C$8,2,0)),2)</f>
        <v>1832</v>
      </c>
      <c r="G780" s="264">
        <f t="shared" si="24"/>
        <v>0</v>
      </c>
      <c r="H780" s="42"/>
      <c r="I780" s="42"/>
      <c r="J780" s="42"/>
    </row>
    <row r="781" spans="1:10" ht="15">
      <c r="A781" s="42"/>
      <c r="B781" s="307" t="s">
        <v>763</v>
      </c>
      <c r="C781" s="285" t="s">
        <v>1194</v>
      </c>
      <c r="D781" s="222" t="s">
        <v>784</v>
      </c>
      <c r="E781" s="255">
        <v>924</v>
      </c>
      <c r="F781" s="255">
        <f t="shared" si="25"/>
        <v>924</v>
      </c>
      <c r="G781" s="264">
        <f t="shared" ref="G781:G844" si="26">ROUND(F781*$G$2,0)</f>
        <v>0</v>
      </c>
      <c r="H781" s="42"/>
      <c r="I781" s="42"/>
      <c r="J781" s="42"/>
    </row>
    <row r="782" spans="1:10" ht="15">
      <c r="A782" s="42"/>
      <c r="B782" s="307" t="s">
        <v>764</v>
      </c>
      <c r="C782" s="285" t="s">
        <v>1194</v>
      </c>
      <c r="D782" s="222" t="s">
        <v>784</v>
      </c>
      <c r="E782" s="255">
        <v>965</v>
      </c>
      <c r="F782" s="255">
        <f t="shared" si="25"/>
        <v>965</v>
      </c>
      <c r="G782" s="264">
        <f t="shared" si="26"/>
        <v>0</v>
      </c>
      <c r="H782" s="42"/>
      <c r="I782" s="42"/>
      <c r="J782" s="42"/>
    </row>
    <row r="783" spans="1:10" ht="15">
      <c r="A783" s="42"/>
      <c r="B783" s="307" t="s">
        <v>765</v>
      </c>
      <c r="C783" s="285" t="s">
        <v>1194</v>
      </c>
      <c r="D783" s="222" t="s">
        <v>784</v>
      </c>
      <c r="E783" s="255">
        <v>995</v>
      </c>
      <c r="F783" s="255">
        <f t="shared" si="25"/>
        <v>995</v>
      </c>
      <c r="G783" s="264">
        <f t="shared" si="26"/>
        <v>0</v>
      </c>
      <c r="H783" s="42"/>
      <c r="I783" s="42"/>
      <c r="J783" s="42"/>
    </row>
    <row r="784" spans="1:10" ht="15">
      <c r="A784" s="42"/>
      <c r="B784" s="307" t="s">
        <v>766</v>
      </c>
      <c r="C784" s="285" t="s">
        <v>1194</v>
      </c>
      <c r="D784" s="222" t="s">
        <v>784</v>
      </c>
      <c r="E784" s="255">
        <v>1083</v>
      </c>
      <c r="F784" s="255">
        <f t="shared" si="25"/>
        <v>1083</v>
      </c>
      <c r="G784" s="264">
        <f t="shared" si="26"/>
        <v>0</v>
      </c>
      <c r="H784" s="42"/>
      <c r="I784" s="42"/>
      <c r="J784" s="42"/>
    </row>
    <row r="785" spans="1:10" ht="15">
      <c r="A785" s="42"/>
      <c r="B785" s="307" t="s">
        <v>767</v>
      </c>
      <c r="C785" s="285" t="s">
        <v>1194</v>
      </c>
      <c r="D785" s="222" t="s">
        <v>784</v>
      </c>
      <c r="E785" s="255">
        <v>1140</v>
      </c>
      <c r="F785" s="255">
        <f t="shared" si="25"/>
        <v>1140</v>
      </c>
      <c r="G785" s="264">
        <f t="shared" si="26"/>
        <v>0</v>
      </c>
      <c r="H785" s="42"/>
      <c r="I785" s="42"/>
      <c r="J785" s="42"/>
    </row>
    <row r="786" spans="1:10" ht="15">
      <c r="A786" s="42"/>
      <c r="B786" s="307" t="s">
        <v>768</v>
      </c>
      <c r="C786" s="285" t="s">
        <v>1194</v>
      </c>
      <c r="D786" s="222" t="s">
        <v>784</v>
      </c>
      <c r="E786" s="255">
        <v>1233</v>
      </c>
      <c r="F786" s="255">
        <f t="shared" si="25"/>
        <v>1233</v>
      </c>
      <c r="G786" s="264">
        <f t="shared" si="26"/>
        <v>0</v>
      </c>
      <c r="H786" s="42"/>
      <c r="I786" s="42"/>
      <c r="J786" s="42"/>
    </row>
    <row r="787" spans="1:10" ht="15">
      <c r="A787" s="42"/>
      <c r="B787" s="307" t="s">
        <v>769</v>
      </c>
      <c r="C787" s="285" t="s">
        <v>1194</v>
      </c>
      <c r="D787" s="222" t="s">
        <v>784</v>
      </c>
      <c r="E787" s="255">
        <v>1662</v>
      </c>
      <c r="F787" s="255">
        <f t="shared" si="25"/>
        <v>1662</v>
      </c>
      <c r="G787" s="264">
        <f t="shared" si="26"/>
        <v>0</v>
      </c>
      <c r="H787" s="42"/>
      <c r="I787" s="42"/>
      <c r="J787" s="42"/>
    </row>
    <row r="788" spans="1:10" ht="15">
      <c r="A788" s="42"/>
      <c r="B788" s="307" t="s">
        <v>1153</v>
      </c>
      <c r="C788" s="285" t="s">
        <v>1194</v>
      </c>
      <c r="D788" s="222" t="s">
        <v>784</v>
      </c>
      <c r="E788" s="255">
        <v>864</v>
      </c>
      <c r="F788" s="255">
        <f t="shared" si="25"/>
        <v>864</v>
      </c>
      <c r="G788" s="264">
        <f t="shared" si="26"/>
        <v>0</v>
      </c>
      <c r="H788" s="42"/>
      <c r="I788" s="42"/>
      <c r="J788" s="42"/>
    </row>
    <row r="789" spans="1:10" ht="15">
      <c r="A789" s="42"/>
      <c r="B789" s="307" t="s">
        <v>1154</v>
      </c>
      <c r="C789" s="285" t="s">
        <v>1194</v>
      </c>
      <c r="D789" s="222" t="s">
        <v>784</v>
      </c>
      <c r="E789" s="255">
        <v>868</v>
      </c>
      <c r="F789" s="255">
        <f t="shared" si="25"/>
        <v>868</v>
      </c>
      <c r="G789" s="264">
        <f t="shared" si="26"/>
        <v>0</v>
      </c>
      <c r="H789" s="42"/>
      <c r="I789" s="42"/>
      <c r="J789" s="42"/>
    </row>
    <row r="790" spans="1:10" ht="15">
      <c r="A790" s="42"/>
      <c r="B790" s="307" t="s">
        <v>1155</v>
      </c>
      <c r="C790" s="285" t="s">
        <v>1194</v>
      </c>
      <c r="D790" s="222" t="s">
        <v>784</v>
      </c>
      <c r="E790" s="255">
        <v>894</v>
      </c>
      <c r="F790" s="255">
        <f t="shared" si="25"/>
        <v>894</v>
      </c>
      <c r="G790" s="264">
        <f t="shared" si="26"/>
        <v>0</v>
      </c>
      <c r="H790" s="42"/>
      <c r="I790" s="42"/>
      <c r="J790" s="42"/>
    </row>
    <row r="791" spans="1:10" ht="15">
      <c r="A791" s="42"/>
      <c r="B791" s="307" t="s">
        <v>1156</v>
      </c>
      <c r="C791" s="285" t="s">
        <v>1194</v>
      </c>
      <c r="D791" s="222" t="s">
        <v>784</v>
      </c>
      <c r="E791" s="255">
        <v>1015</v>
      </c>
      <c r="F791" s="255">
        <f t="shared" si="25"/>
        <v>1015</v>
      </c>
      <c r="G791" s="264">
        <f t="shared" si="26"/>
        <v>0</v>
      </c>
      <c r="H791" s="42"/>
      <c r="I791" s="42"/>
      <c r="J791" s="42"/>
    </row>
    <row r="792" spans="1:10" ht="15">
      <c r="A792" s="42"/>
      <c r="B792" s="307" t="s">
        <v>1157</v>
      </c>
      <c r="C792" s="285" t="s">
        <v>1194</v>
      </c>
      <c r="D792" s="222" t="s">
        <v>784</v>
      </c>
      <c r="E792" s="255">
        <v>1019</v>
      </c>
      <c r="F792" s="255">
        <f t="shared" si="25"/>
        <v>1019</v>
      </c>
      <c r="G792" s="264">
        <f t="shared" si="26"/>
        <v>0</v>
      </c>
      <c r="H792" s="42"/>
      <c r="I792" s="42"/>
      <c r="J792" s="42"/>
    </row>
    <row r="793" spans="1:10" ht="15">
      <c r="A793" s="42"/>
      <c r="B793" s="307" t="s">
        <v>1158</v>
      </c>
      <c r="C793" s="285" t="s">
        <v>1194</v>
      </c>
      <c r="D793" s="222" t="s">
        <v>784</v>
      </c>
      <c r="E793" s="255">
        <v>1113</v>
      </c>
      <c r="F793" s="255">
        <f t="shared" si="25"/>
        <v>1113</v>
      </c>
      <c r="G793" s="264">
        <f t="shared" si="26"/>
        <v>0</v>
      </c>
      <c r="H793" s="42"/>
      <c r="I793" s="42"/>
      <c r="J793" s="42"/>
    </row>
    <row r="794" spans="1:10" ht="15">
      <c r="A794" s="42"/>
      <c r="B794" s="307" t="s">
        <v>1159</v>
      </c>
      <c r="C794" s="285" t="s">
        <v>1194</v>
      </c>
      <c r="D794" s="222" t="s">
        <v>1199</v>
      </c>
      <c r="E794" s="255">
        <v>310</v>
      </c>
      <c r="F794" s="255">
        <f t="shared" si="25"/>
        <v>310</v>
      </c>
      <c r="G794" s="264">
        <f t="shared" si="26"/>
        <v>0</v>
      </c>
      <c r="H794" s="42"/>
      <c r="I794" s="42"/>
      <c r="J794" s="42"/>
    </row>
    <row r="795" spans="1:10" ht="15">
      <c r="A795" s="42"/>
      <c r="B795" s="307" t="s">
        <v>904</v>
      </c>
      <c r="C795" s="285" t="s">
        <v>1194</v>
      </c>
      <c r="D795" s="222" t="s">
        <v>784</v>
      </c>
      <c r="E795" s="255">
        <v>757</v>
      </c>
      <c r="F795" s="255">
        <f t="shared" si="25"/>
        <v>757</v>
      </c>
      <c r="G795" s="264">
        <f t="shared" si="26"/>
        <v>0</v>
      </c>
      <c r="H795" s="42"/>
      <c r="I795" s="42"/>
      <c r="J795" s="42"/>
    </row>
    <row r="796" spans="1:10" ht="15">
      <c r="A796" s="42"/>
      <c r="B796" s="307" t="s">
        <v>905</v>
      </c>
      <c r="C796" s="285" t="s">
        <v>1194</v>
      </c>
      <c r="D796" s="222" t="s">
        <v>784</v>
      </c>
      <c r="E796" s="255">
        <v>783</v>
      </c>
      <c r="F796" s="255">
        <f t="shared" si="25"/>
        <v>783</v>
      </c>
      <c r="G796" s="264">
        <f t="shared" si="26"/>
        <v>0</v>
      </c>
      <c r="H796" s="42"/>
      <c r="I796" s="42"/>
      <c r="J796" s="42"/>
    </row>
    <row r="797" spans="1:10" ht="15">
      <c r="A797" s="42"/>
      <c r="B797" s="307" t="s">
        <v>906</v>
      </c>
      <c r="C797" s="285" t="s">
        <v>1194</v>
      </c>
      <c r="D797" s="222" t="s">
        <v>784</v>
      </c>
      <c r="E797" s="255">
        <v>811</v>
      </c>
      <c r="F797" s="255">
        <f t="shared" si="25"/>
        <v>811</v>
      </c>
      <c r="G797" s="264">
        <f t="shared" si="26"/>
        <v>0</v>
      </c>
      <c r="H797" s="42"/>
      <c r="I797" s="42"/>
      <c r="J797" s="42"/>
    </row>
    <row r="798" spans="1:10" ht="15">
      <c r="A798" s="42"/>
      <c r="B798" s="307" t="s">
        <v>759</v>
      </c>
      <c r="C798" s="285" t="s">
        <v>1194</v>
      </c>
      <c r="D798" s="222" t="s">
        <v>784</v>
      </c>
      <c r="E798" s="255">
        <v>681</v>
      </c>
      <c r="F798" s="255">
        <f t="shared" si="25"/>
        <v>681</v>
      </c>
      <c r="G798" s="264">
        <f t="shared" si="26"/>
        <v>0</v>
      </c>
      <c r="H798" s="42"/>
      <c r="I798" s="42"/>
      <c r="J798" s="42"/>
    </row>
    <row r="799" spans="1:10" ht="15">
      <c r="A799" s="42"/>
      <c r="B799" s="307" t="s">
        <v>760</v>
      </c>
      <c r="C799" s="285" t="s">
        <v>1194</v>
      </c>
      <c r="D799" s="222" t="s">
        <v>784</v>
      </c>
      <c r="E799" s="255">
        <v>721</v>
      </c>
      <c r="F799" s="255">
        <f t="shared" si="25"/>
        <v>721</v>
      </c>
      <c r="G799" s="264">
        <f t="shared" si="26"/>
        <v>0</v>
      </c>
      <c r="H799" s="42"/>
      <c r="I799" s="42"/>
      <c r="J799" s="42"/>
    </row>
    <row r="800" spans="1:10" ht="15">
      <c r="A800" s="42"/>
      <c r="B800" s="307" t="s">
        <v>761</v>
      </c>
      <c r="C800" s="285" t="s">
        <v>1194</v>
      </c>
      <c r="D800" s="222" t="s">
        <v>784</v>
      </c>
      <c r="E800" s="255">
        <v>746</v>
      </c>
      <c r="F800" s="255">
        <f t="shared" si="25"/>
        <v>746</v>
      </c>
      <c r="G800" s="264">
        <f t="shared" si="26"/>
        <v>0</v>
      </c>
      <c r="H800" s="42"/>
      <c r="I800" s="42"/>
      <c r="J800" s="42"/>
    </row>
    <row r="801" spans="1:10" ht="15">
      <c r="A801" s="42"/>
      <c r="B801" s="307" t="s">
        <v>762</v>
      </c>
      <c r="C801" s="285" t="s">
        <v>1194</v>
      </c>
      <c r="D801" s="222" t="s">
        <v>784</v>
      </c>
      <c r="E801" s="255">
        <v>772</v>
      </c>
      <c r="F801" s="255">
        <f t="shared" si="25"/>
        <v>772</v>
      </c>
      <c r="G801" s="264">
        <f t="shared" si="26"/>
        <v>0</v>
      </c>
      <c r="H801" s="42"/>
      <c r="I801" s="42"/>
      <c r="J801" s="42"/>
    </row>
    <row r="802" spans="1:10" ht="15">
      <c r="A802" s="42"/>
      <c r="B802" s="307" t="s">
        <v>776</v>
      </c>
      <c r="C802" s="285" t="s">
        <v>1194</v>
      </c>
      <c r="D802" s="222" t="s">
        <v>784</v>
      </c>
      <c r="E802" s="255">
        <v>9918</v>
      </c>
      <c r="F802" s="255">
        <f t="shared" si="25"/>
        <v>9918</v>
      </c>
      <c r="G802" s="264">
        <f t="shared" si="26"/>
        <v>0</v>
      </c>
      <c r="H802" s="42"/>
      <c r="I802" s="42"/>
      <c r="J802" s="42"/>
    </row>
    <row r="803" spans="1:10" ht="15">
      <c r="A803" s="42"/>
      <c r="B803" s="307" t="s">
        <v>777</v>
      </c>
      <c r="C803" s="285" t="s">
        <v>1194</v>
      </c>
      <c r="D803" s="222" t="s">
        <v>784</v>
      </c>
      <c r="E803" s="255">
        <v>10689</v>
      </c>
      <c r="F803" s="255">
        <f t="shared" si="25"/>
        <v>10689</v>
      </c>
      <c r="G803" s="264">
        <f t="shared" si="26"/>
        <v>0</v>
      </c>
      <c r="H803" s="42"/>
      <c r="I803" s="42"/>
      <c r="J803" s="42"/>
    </row>
    <row r="804" spans="1:10" ht="15">
      <c r="A804" s="42"/>
      <c r="B804" s="307" t="s">
        <v>778</v>
      </c>
      <c r="C804" s="285" t="s">
        <v>1194</v>
      </c>
      <c r="D804" s="222" t="s">
        <v>784</v>
      </c>
      <c r="E804" s="255">
        <v>11268</v>
      </c>
      <c r="F804" s="255">
        <f t="shared" si="25"/>
        <v>11268</v>
      </c>
      <c r="G804" s="264">
        <f t="shared" si="26"/>
        <v>0</v>
      </c>
      <c r="H804" s="42"/>
      <c r="I804" s="42"/>
      <c r="J804" s="42"/>
    </row>
    <row r="805" spans="1:10" ht="15">
      <c r="A805" s="42"/>
      <c r="B805" s="307" t="s">
        <v>779</v>
      </c>
      <c r="C805" s="285" t="s">
        <v>1194</v>
      </c>
      <c r="D805" s="222" t="s">
        <v>784</v>
      </c>
      <c r="E805" s="255">
        <v>12900</v>
      </c>
      <c r="F805" s="255">
        <f t="shared" si="25"/>
        <v>12900</v>
      </c>
      <c r="G805" s="264">
        <f t="shared" si="26"/>
        <v>0</v>
      </c>
      <c r="H805" s="42"/>
      <c r="I805" s="42"/>
      <c r="J805" s="42"/>
    </row>
    <row r="806" spans="1:10" ht="15">
      <c r="A806" s="42"/>
      <c r="B806" s="307" t="s">
        <v>780</v>
      </c>
      <c r="C806" s="285" t="s">
        <v>1194</v>
      </c>
      <c r="D806" s="222" t="s">
        <v>784</v>
      </c>
      <c r="E806" s="255">
        <v>13323</v>
      </c>
      <c r="F806" s="255">
        <f t="shared" si="25"/>
        <v>13323</v>
      </c>
      <c r="G806" s="264">
        <f t="shared" si="26"/>
        <v>0</v>
      </c>
      <c r="H806" s="42"/>
      <c r="I806" s="42"/>
      <c r="J806" s="42"/>
    </row>
    <row r="807" spans="1:10" ht="15">
      <c r="A807" s="42"/>
      <c r="B807" s="307" t="s">
        <v>781</v>
      </c>
      <c r="C807" s="285" t="s">
        <v>1194</v>
      </c>
      <c r="D807" s="222" t="s">
        <v>784</v>
      </c>
      <c r="E807" s="255">
        <v>14605</v>
      </c>
      <c r="F807" s="255">
        <f t="shared" si="25"/>
        <v>14605</v>
      </c>
      <c r="G807" s="264">
        <f t="shared" si="26"/>
        <v>0</v>
      </c>
      <c r="H807" s="42"/>
      <c r="I807" s="42"/>
      <c r="J807" s="42"/>
    </row>
    <row r="808" spans="1:10" ht="15">
      <c r="A808" s="42"/>
      <c r="B808" s="307" t="s">
        <v>782</v>
      </c>
      <c r="C808" s="285" t="s">
        <v>1194</v>
      </c>
      <c r="D808" s="222" t="s">
        <v>784</v>
      </c>
      <c r="E808" s="255">
        <v>17299</v>
      </c>
      <c r="F808" s="255">
        <f t="shared" si="25"/>
        <v>17299</v>
      </c>
      <c r="G808" s="264">
        <f t="shared" si="26"/>
        <v>0</v>
      </c>
      <c r="H808" s="42"/>
      <c r="I808" s="42"/>
      <c r="J808" s="42"/>
    </row>
    <row r="809" spans="1:10" ht="15">
      <c r="A809" s="42"/>
      <c r="B809" s="307" t="s">
        <v>783</v>
      </c>
      <c r="C809" s="285" t="s">
        <v>1194</v>
      </c>
      <c r="D809" s="222" t="s">
        <v>784</v>
      </c>
      <c r="E809" s="255">
        <v>17519</v>
      </c>
      <c r="F809" s="255">
        <f t="shared" si="25"/>
        <v>17519</v>
      </c>
      <c r="G809" s="264">
        <f t="shared" si="26"/>
        <v>0</v>
      </c>
      <c r="H809" s="42"/>
      <c r="I809" s="42"/>
      <c r="J809" s="42"/>
    </row>
    <row r="810" spans="1:10" ht="15">
      <c r="A810" s="42"/>
      <c r="B810" s="307" t="s">
        <v>242</v>
      </c>
      <c r="C810" s="285" t="s">
        <v>1194</v>
      </c>
      <c r="D810" s="222" t="s">
        <v>784</v>
      </c>
      <c r="E810" s="255">
        <v>4161</v>
      </c>
      <c r="F810" s="255">
        <f t="shared" si="25"/>
        <v>4161</v>
      </c>
      <c r="G810" s="264">
        <f t="shared" si="26"/>
        <v>0</v>
      </c>
      <c r="H810" s="42"/>
      <c r="I810" s="42"/>
      <c r="J810" s="42"/>
    </row>
    <row r="811" spans="1:10" ht="15">
      <c r="A811" s="42"/>
      <c r="B811" s="307" t="s">
        <v>243</v>
      </c>
      <c r="C811" s="285" t="s">
        <v>1194</v>
      </c>
      <c r="D811" s="222" t="s">
        <v>784</v>
      </c>
      <c r="E811" s="255">
        <v>4274</v>
      </c>
      <c r="F811" s="255">
        <f t="shared" si="25"/>
        <v>4274</v>
      </c>
      <c r="G811" s="264">
        <f t="shared" si="26"/>
        <v>0</v>
      </c>
      <c r="H811" s="42"/>
      <c r="I811" s="42"/>
      <c r="J811" s="42"/>
    </row>
    <row r="812" spans="1:10" ht="15">
      <c r="A812" s="42"/>
      <c r="B812" s="307" t="s">
        <v>244</v>
      </c>
      <c r="C812" s="285" t="s">
        <v>1194</v>
      </c>
      <c r="D812" s="222" t="s">
        <v>784</v>
      </c>
      <c r="E812" s="255">
        <v>4733</v>
      </c>
      <c r="F812" s="255">
        <f t="shared" si="25"/>
        <v>4733</v>
      </c>
      <c r="G812" s="264">
        <f t="shared" si="26"/>
        <v>0</v>
      </c>
      <c r="H812" s="42"/>
      <c r="I812" s="42"/>
      <c r="J812" s="42"/>
    </row>
    <row r="813" spans="1:10" ht="15">
      <c r="A813" s="42"/>
      <c r="B813" s="307" t="s">
        <v>245</v>
      </c>
      <c r="C813" s="285" t="s">
        <v>1194</v>
      </c>
      <c r="D813" s="222" t="s">
        <v>784</v>
      </c>
      <c r="E813" s="255">
        <v>4859</v>
      </c>
      <c r="F813" s="255">
        <f t="shared" si="25"/>
        <v>4859</v>
      </c>
      <c r="G813" s="264">
        <f t="shared" si="26"/>
        <v>0</v>
      </c>
      <c r="H813" s="42"/>
      <c r="I813" s="42"/>
      <c r="J813" s="42"/>
    </row>
    <row r="814" spans="1:10" ht="15">
      <c r="A814" s="42"/>
      <c r="B814" s="307" t="s">
        <v>247</v>
      </c>
      <c r="C814" s="285" t="s">
        <v>1194</v>
      </c>
      <c r="D814" s="222" t="s">
        <v>784</v>
      </c>
      <c r="E814" s="255">
        <v>6673</v>
      </c>
      <c r="F814" s="255">
        <f t="shared" si="25"/>
        <v>6673</v>
      </c>
      <c r="G814" s="264">
        <f t="shared" si="26"/>
        <v>0</v>
      </c>
      <c r="H814" s="42"/>
      <c r="I814" s="42"/>
      <c r="J814" s="42"/>
    </row>
    <row r="815" spans="1:10" ht="15">
      <c r="A815" s="42"/>
      <c r="B815" s="307" t="s">
        <v>248</v>
      </c>
      <c r="C815" s="285" t="s">
        <v>1194</v>
      </c>
      <c r="D815" s="222" t="s">
        <v>784</v>
      </c>
      <c r="E815" s="255">
        <v>6937</v>
      </c>
      <c r="F815" s="255">
        <f t="shared" si="25"/>
        <v>6937</v>
      </c>
      <c r="G815" s="264">
        <f t="shared" si="26"/>
        <v>0</v>
      </c>
      <c r="H815" s="42"/>
      <c r="I815" s="42"/>
      <c r="J815" s="42"/>
    </row>
    <row r="816" spans="1:10" ht="15">
      <c r="A816" s="42"/>
      <c r="B816" s="307" t="s">
        <v>249</v>
      </c>
      <c r="C816" s="285" t="s">
        <v>1194</v>
      </c>
      <c r="D816" s="222" t="s">
        <v>784</v>
      </c>
      <c r="E816" s="255">
        <v>7254</v>
      </c>
      <c r="F816" s="255">
        <f t="shared" si="25"/>
        <v>7254</v>
      </c>
      <c r="G816" s="264">
        <f t="shared" si="26"/>
        <v>0</v>
      </c>
      <c r="H816" s="42"/>
      <c r="I816" s="42"/>
      <c r="J816" s="42"/>
    </row>
    <row r="817" spans="1:10" ht="15">
      <c r="A817" s="42"/>
      <c r="B817" s="307" t="s">
        <v>1160</v>
      </c>
      <c r="C817" s="285" t="s">
        <v>1194</v>
      </c>
      <c r="D817" s="222" t="s">
        <v>784</v>
      </c>
      <c r="E817" s="255">
        <v>4161</v>
      </c>
      <c r="F817" s="255">
        <f t="shared" si="25"/>
        <v>4161</v>
      </c>
      <c r="G817" s="264">
        <f t="shared" si="26"/>
        <v>0</v>
      </c>
      <c r="H817" s="42"/>
      <c r="I817" s="42"/>
      <c r="J817" s="42"/>
    </row>
    <row r="818" spans="1:10" ht="15">
      <c r="A818" s="42"/>
      <c r="B818" s="307" t="s">
        <v>1161</v>
      </c>
      <c r="C818" s="285" t="s">
        <v>1194</v>
      </c>
      <c r="D818" s="222" t="s">
        <v>784</v>
      </c>
      <c r="E818" s="255">
        <v>4161</v>
      </c>
      <c r="F818" s="255">
        <f t="shared" si="25"/>
        <v>4161</v>
      </c>
      <c r="G818" s="264">
        <f t="shared" si="26"/>
        <v>0</v>
      </c>
      <c r="H818" s="42"/>
      <c r="I818" s="42"/>
      <c r="J818" s="42"/>
    </row>
    <row r="819" spans="1:10" ht="15">
      <c r="A819" s="42"/>
      <c r="B819" s="307" t="s">
        <v>1162</v>
      </c>
      <c r="C819" s="285" t="s">
        <v>1194</v>
      </c>
      <c r="D819" s="222" t="s">
        <v>784</v>
      </c>
      <c r="E819" s="255">
        <v>4274</v>
      </c>
      <c r="F819" s="255">
        <f t="shared" si="25"/>
        <v>4274</v>
      </c>
      <c r="G819" s="264">
        <f t="shared" si="26"/>
        <v>0</v>
      </c>
      <c r="H819" s="42"/>
      <c r="I819" s="42"/>
      <c r="J819" s="42"/>
    </row>
    <row r="820" spans="1:10" ht="15">
      <c r="A820" s="42"/>
      <c r="B820" s="307" t="s">
        <v>1163</v>
      </c>
      <c r="C820" s="285" t="s">
        <v>1194</v>
      </c>
      <c r="D820" s="222" t="s">
        <v>784</v>
      </c>
      <c r="E820" s="255">
        <v>4274</v>
      </c>
      <c r="F820" s="255">
        <f t="shared" si="25"/>
        <v>4274</v>
      </c>
      <c r="G820" s="264">
        <f t="shared" si="26"/>
        <v>0</v>
      </c>
      <c r="H820" s="42"/>
      <c r="I820" s="42"/>
      <c r="J820" s="42"/>
    </row>
    <row r="821" spans="1:10" ht="15">
      <c r="A821" s="42"/>
      <c r="B821" s="307" t="s">
        <v>1164</v>
      </c>
      <c r="C821" s="285" t="s">
        <v>1194</v>
      </c>
      <c r="D821" s="222" t="s">
        <v>784</v>
      </c>
      <c r="E821" s="255">
        <v>4733</v>
      </c>
      <c r="F821" s="255">
        <f t="shared" si="25"/>
        <v>4733</v>
      </c>
      <c r="G821" s="264">
        <f t="shared" si="26"/>
        <v>0</v>
      </c>
      <c r="H821" s="42"/>
      <c r="I821" s="42"/>
      <c r="J821" s="42"/>
    </row>
    <row r="822" spans="1:10" ht="15">
      <c r="A822" s="42"/>
      <c r="B822" s="307" t="s">
        <v>1165</v>
      </c>
      <c r="C822" s="285" t="s">
        <v>1194</v>
      </c>
      <c r="D822" s="222" t="s">
        <v>784</v>
      </c>
      <c r="E822" s="255">
        <v>4733</v>
      </c>
      <c r="F822" s="255">
        <f t="shared" si="25"/>
        <v>4733</v>
      </c>
      <c r="G822" s="264">
        <f t="shared" si="26"/>
        <v>0</v>
      </c>
      <c r="H822" s="42"/>
      <c r="I822" s="42"/>
      <c r="J822" s="42"/>
    </row>
    <row r="823" spans="1:10" ht="15">
      <c r="A823" s="42"/>
      <c r="B823" s="307" t="s">
        <v>1166</v>
      </c>
      <c r="C823" s="285" t="s">
        <v>1194</v>
      </c>
      <c r="D823" s="222" t="s">
        <v>784</v>
      </c>
      <c r="E823" s="255">
        <v>7896</v>
      </c>
      <c r="F823" s="255">
        <f t="shared" si="25"/>
        <v>7896</v>
      </c>
      <c r="G823" s="264">
        <f t="shared" si="26"/>
        <v>0</v>
      </c>
      <c r="H823" s="42"/>
      <c r="I823" s="42"/>
      <c r="J823" s="42"/>
    </row>
    <row r="824" spans="1:10" ht="15">
      <c r="A824" s="42"/>
      <c r="B824" s="307" t="s">
        <v>510</v>
      </c>
      <c r="C824" s="285" t="s">
        <v>1194</v>
      </c>
      <c r="D824" s="222" t="s">
        <v>784</v>
      </c>
      <c r="E824" s="255">
        <v>8476</v>
      </c>
      <c r="F824" s="255">
        <f t="shared" si="25"/>
        <v>8476</v>
      </c>
      <c r="G824" s="264">
        <f t="shared" si="26"/>
        <v>0</v>
      </c>
      <c r="H824" s="42"/>
      <c r="I824" s="42"/>
      <c r="J824" s="42"/>
    </row>
    <row r="825" spans="1:10" ht="15">
      <c r="A825" s="42"/>
      <c r="B825" s="307" t="s">
        <v>511</v>
      </c>
      <c r="C825" s="285" t="s">
        <v>1194</v>
      </c>
      <c r="D825" s="222" t="s">
        <v>784</v>
      </c>
      <c r="E825" s="255">
        <v>9617</v>
      </c>
      <c r="F825" s="255">
        <f t="shared" si="25"/>
        <v>9617</v>
      </c>
      <c r="G825" s="264">
        <f t="shared" si="26"/>
        <v>0</v>
      </c>
      <c r="H825" s="42"/>
      <c r="I825" s="42"/>
      <c r="J825" s="42"/>
    </row>
    <row r="826" spans="1:10" ht="15">
      <c r="A826" s="42"/>
      <c r="B826" s="307" t="s">
        <v>512</v>
      </c>
      <c r="C826" s="285" t="s">
        <v>1194</v>
      </c>
      <c r="D826" s="222" t="s">
        <v>784</v>
      </c>
      <c r="E826" s="255">
        <v>10137</v>
      </c>
      <c r="F826" s="255">
        <f t="shared" si="25"/>
        <v>10137</v>
      </c>
      <c r="G826" s="264">
        <f t="shared" si="26"/>
        <v>0</v>
      </c>
      <c r="H826" s="42"/>
      <c r="I826" s="42"/>
      <c r="J826" s="42"/>
    </row>
    <row r="827" spans="1:10" ht="15">
      <c r="A827" s="42"/>
      <c r="B827" s="307" t="s">
        <v>250</v>
      </c>
      <c r="C827" s="285" t="s">
        <v>1194</v>
      </c>
      <c r="D827" s="222" t="s">
        <v>784</v>
      </c>
      <c r="E827" s="255">
        <v>10204</v>
      </c>
      <c r="F827" s="255">
        <f t="shared" si="25"/>
        <v>10204</v>
      </c>
      <c r="G827" s="264">
        <f t="shared" si="26"/>
        <v>0</v>
      </c>
      <c r="H827" s="42"/>
      <c r="I827" s="42"/>
      <c r="J827" s="42"/>
    </row>
    <row r="828" spans="1:10" ht="15">
      <c r="A828" s="42"/>
      <c r="B828" s="307" t="s">
        <v>513</v>
      </c>
      <c r="C828" s="285" t="s">
        <v>1194</v>
      </c>
      <c r="D828" s="222" t="s">
        <v>784</v>
      </c>
      <c r="E828" s="255">
        <v>11606</v>
      </c>
      <c r="F828" s="255">
        <f t="shared" si="25"/>
        <v>11606</v>
      </c>
      <c r="G828" s="264">
        <f t="shared" si="26"/>
        <v>0</v>
      </c>
      <c r="H828" s="42"/>
      <c r="I828" s="42"/>
      <c r="J828" s="42"/>
    </row>
    <row r="829" spans="1:10" ht="15">
      <c r="A829" s="42"/>
      <c r="B829" s="307" t="s">
        <v>1167</v>
      </c>
      <c r="C829" s="285" t="s">
        <v>1194</v>
      </c>
      <c r="D829" s="222" t="s">
        <v>784</v>
      </c>
      <c r="E829" s="255">
        <v>10800</v>
      </c>
      <c r="F829" s="255">
        <f t="shared" si="25"/>
        <v>10800</v>
      </c>
      <c r="G829" s="264">
        <f t="shared" si="26"/>
        <v>0</v>
      </c>
      <c r="H829" s="42"/>
      <c r="I829" s="42"/>
      <c r="J829" s="42"/>
    </row>
    <row r="830" spans="1:10" ht="15">
      <c r="A830" s="42"/>
      <c r="B830" s="307" t="s">
        <v>251</v>
      </c>
      <c r="C830" s="285" t="s">
        <v>1194</v>
      </c>
      <c r="D830" s="222" t="s">
        <v>784</v>
      </c>
      <c r="E830" s="255">
        <v>11526</v>
      </c>
      <c r="F830" s="255">
        <f t="shared" si="25"/>
        <v>11526</v>
      </c>
      <c r="G830" s="264">
        <f t="shared" si="26"/>
        <v>0</v>
      </c>
      <c r="H830" s="42"/>
      <c r="I830" s="42"/>
      <c r="J830" s="42"/>
    </row>
    <row r="831" spans="1:10" ht="15">
      <c r="A831" s="42"/>
      <c r="B831" s="307" t="s">
        <v>514</v>
      </c>
      <c r="C831" s="285" t="s">
        <v>1194</v>
      </c>
      <c r="D831" s="222" t="s">
        <v>784</v>
      </c>
      <c r="E831" s="255">
        <v>11986</v>
      </c>
      <c r="F831" s="255">
        <f t="shared" si="25"/>
        <v>11986</v>
      </c>
      <c r="G831" s="264">
        <f t="shared" si="26"/>
        <v>0</v>
      </c>
      <c r="H831" s="42"/>
      <c r="I831" s="42"/>
      <c r="J831" s="42"/>
    </row>
    <row r="832" spans="1:10" ht="15">
      <c r="A832" s="42"/>
      <c r="B832" s="307" t="s">
        <v>515</v>
      </c>
      <c r="C832" s="285" t="s">
        <v>1194</v>
      </c>
      <c r="D832" s="222" t="s">
        <v>784</v>
      </c>
      <c r="E832" s="255">
        <v>13140</v>
      </c>
      <c r="F832" s="255">
        <f t="shared" si="25"/>
        <v>13140</v>
      </c>
      <c r="G832" s="264">
        <f t="shared" si="26"/>
        <v>0</v>
      </c>
      <c r="H832" s="42"/>
      <c r="I832" s="42"/>
      <c r="J832" s="42"/>
    </row>
    <row r="833" spans="1:10" ht="15">
      <c r="A833" s="42"/>
      <c r="B833" s="307" t="s">
        <v>907</v>
      </c>
      <c r="C833" s="285" t="s">
        <v>1194</v>
      </c>
      <c r="D833" s="222" t="s">
        <v>784</v>
      </c>
      <c r="E833" s="255">
        <v>15989</v>
      </c>
      <c r="F833" s="255">
        <f t="shared" si="25"/>
        <v>15989</v>
      </c>
      <c r="G833" s="264">
        <f t="shared" si="26"/>
        <v>0</v>
      </c>
      <c r="H833" s="42"/>
      <c r="I833" s="42"/>
      <c r="J833" s="42"/>
    </row>
    <row r="834" spans="1:10" ht="15">
      <c r="A834" s="42"/>
      <c r="B834" s="307" t="s">
        <v>908</v>
      </c>
      <c r="C834" s="285" t="s">
        <v>1194</v>
      </c>
      <c r="D834" s="222" t="s">
        <v>784</v>
      </c>
      <c r="E834" s="255">
        <v>17014</v>
      </c>
      <c r="F834" s="255">
        <f t="shared" si="25"/>
        <v>17014</v>
      </c>
      <c r="G834" s="264">
        <f t="shared" si="26"/>
        <v>0</v>
      </c>
      <c r="H834" s="42"/>
      <c r="I834" s="42"/>
      <c r="J834" s="42"/>
    </row>
    <row r="835" spans="1:10" ht="15">
      <c r="A835" s="42"/>
      <c r="B835" s="307" t="s">
        <v>308</v>
      </c>
      <c r="C835" s="285" t="s">
        <v>1194</v>
      </c>
      <c r="D835" s="222" t="s">
        <v>784</v>
      </c>
      <c r="E835" s="255">
        <v>1253</v>
      </c>
      <c r="F835" s="255">
        <f t="shared" si="25"/>
        <v>1253</v>
      </c>
      <c r="G835" s="264">
        <f t="shared" si="26"/>
        <v>0</v>
      </c>
      <c r="H835" s="42"/>
      <c r="I835" s="42"/>
      <c r="J835" s="42"/>
    </row>
    <row r="836" spans="1:10" ht="15">
      <c r="A836" s="42"/>
      <c r="B836" s="307" t="s">
        <v>309</v>
      </c>
      <c r="C836" s="285" t="s">
        <v>1194</v>
      </c>
      <c r="D836" s="222" t="s">
        <v>784</v>
      </c>
      <c r="E836" s="255">
        <v>1324</v>
      </c>
      <c r="F836" s="255">
        <f t="shared" si="25"/>
        <v>1324</v>
      </c>
      <c r="G836" s="264">
        <f t="shared" si="26"/>
        <v>0</v>
      </c>
      <c r="H836" s="42"/>
      <c r="I836" s="42"/>
      <c r="J836" s="42"/>
    </row>
    <row r="837" spans="1:10" ht="15">
      <c r="A837" s="42"/>
      <c r="B837" s="307" t="s">
        <v>310</v>
      </c>
      <c r="C837" s="285" t="s">
        <v>1194</v>
      </c>
      <c r="D837" s="222" t="s">
        <v>784</v>
      </c>
      <c r="E837" s="255">
        <v>1450</v>
      </c>
      <c r="F837" s="255">
        <f t="shared" si="25"/>
        <v>1450</v>
      </c>
      <c r="G837" s="264">
        <f t="shared" si="26"/>
        <v>0</v>
      </c>
      <c r="H837" s="42"/>
      <c r="I837" s="42"/>
      <c r="J837" s="42"/>
    </row>
    <row r="838" spans="1:10" ht="15">
      <c r="A838" s="42"/>
      <c r="B838" s="307" t="s">
        <v>311</v>
      </c>
      <c r="C838" s="285" t="s">
        <v>1194</v>
      </c>
      <c r="D838" s="222" t="s">
        <v>784</v>
      </c>
      <c r="E838" s="255">
        <v>2430</v>
      </c>
      <c r="F838" s="255">
        <f t="shared" si="25"/>
        <v>2430</v>
      </c>
      <c r="G838" s="264">
        <f t="shared" si="26"/>
        <v>0</v>
      </c>
      <c r="H838" s="42"/>
      <c r="I838" s="42"/>
      <c r="J838" s="42"/>
    </row>
    <row r="839" spans="1:10" ht="15">
      <c r="A839" s="42"/>
      <c r="B839" s="307" t="s">
        <v>312</v>
      </c>
      <c r="C839" s="285" t="s">
        <v>1194</v>
      </c>
      <c r="D839" s="222" t="s">
        <v>784</v>
      </c>
      <c r="E839" s="255">
        <v>2464</v>
      </c>
      <c r="F839" s="255">
        <f t="shared" si="25"/>
        <v>2464</v>
      </c>
      <c r="G839" s="264">
        <f t="shared" si="26"/>
        <v>0</v>
      </c>
      <c r="H839" s="42"/>
      <c r="I839" s="42"/>
      <c r="J839" s="42"/>
    </row>
    <row r="840" spans="1:10" ht="15">
      <c r="A840" s="42"/>
      <c r="B840" s="307" t="s">
        <v>313</v>
      </c>
      <c r="C840" s="285" t="s">
        <v>1194</v>
      </c>
      <c r="D840" s="222" t="s">
        <v>784</v>
      </c>
      <c r="E840" s="255">
        <v>2493</v>
      </c>
      <c r="F840" s="255">
        <f t="shared" si="25"/>
        <v>2493</v>
      </c>
      <c r="G840" s="264">
        <f t="shared" si="26"/>
        <v>0</v>
      </c>
      <c r="H840" s="42"/>
      <c r="I840" s="42"/>
      <c r="J840" s="42"/>
    </row>
    <row r="841" spans="1:10" ht="15">
      <c r="A841" s="42"/>
      <c r="B841" s="307" t="s">
        <v>314</v>
      </c>
      <c r="C841" s="285" t="s">
        <v>1194</v>
      </c>
      <c r="D841" s="222" t="s">
        <v>784</v>
      </c>
      <c r="E841" s="255">
        <v>4700</v>
      </c>
      <c r="F841" s="255">
        <f t="shared" si="25"/>
        <v>4700</v>
      </c>
      <c r="G841" s="264">
        <f t="shared" si="26"/>
        <v>0</v>
      </c>
      <c r="H841" s="42"/>
      <c r="I841" s="42"/>
      <c r="J841" s="42"/>
    </row>
    <row r="842" spans="1:10" ht="15">
      <c r="A842" s="42"/>
      <c r="B842" s="307" t="s">
        <v>315</v>
      </c>
      <c r="C842" s="285" t="s">
        <v>1194</v>
      </c>
      <c r="D842" s="222" t="s">
        <v>784</v>
      </c>
      <c r="E842" s="255">
        <v>4873</v>
      </c>
      <c r="F842" s="255">
        <f t="shared" si="25"/>
        <v>4873</v>
      </c>
      <c r="G842" s="264">
        <f t="shared" si="26"/>
        <v>0</v>
      </c>
      <c r="H842" s="42"/>
      <c r="I842" s="42"/>
      <c r="J842" s="42"/>
    </row>
    <row r="843" spans="1:10" ht="15">
      <c r="A843" s="42"/>
      <c r="B843" s="307" t="s">
        <v>316</v>
      </c>
      <c r="C843" s="285" t="s">
        <v>1194</v>
      </c>
      <c r="D843" s="222" t="s">
        <v>784</v>
      </c>
      <c r="E843" s="255">
        <v>5111</v>
      </c>
      <c r="F843" s="255">
        <f t="shared" si="25"/>
        <v>5111</v>
      </c>
      <c r="G843" s="264">
        <f t="shared" si="26"/>
        <v>0</v>
      </c>
      <c r="H843" s="42"/>
      <c r="I843" s="42"/>
      <c r="J843" s="42"/>
    </row>
    <row r="844" spans="1:10" ht="15">
      <c r="A844" s="42"/>
      <c r="B844" s="307" t="s">
        <v>306</v>
      </c>
      <c r="C844" s="285" t="s">
        <v>1194</v>
      </c>
      <c r="D844" s="222" t="s">
        <v>784</v>
      </c>
      <c r="E844" s="255">
        <v>1116</v>
      </c>
      <c r="F844" s="255">
        <f t="shared" ref="F844:F907" si="27">ROUND(E844*(1-VLOOKUP(D844,$B$2:$C$8,2,0)),2)</f>
        <v>1116</v>
      </c>
      <c r="G844" s="264">
        <f t="shared" si="26"/>
        <v>0</v>
      </c>
      <c r="H844" s="42"/>
      <c r="I844" s="42"/>
      <c r="J844" s="42"/>
    </row>
    <row r="845" spans="1:10" ht="15">
      <c r="A845" s="42"/>
      <c r="B845" s="307" t="s">
        <v>307</v>
      </c>
      <c r="C845" s="285" t="s">
        <v>1194</v>
      </c>
      <c r="D845" s="222" t="s">
        <v>784</v>
      </c>
      <c r="E845" s="255">
        <v>1228</v>
      </c>
      <c r="F845" s="255">
        <f t="shared" si="27"/>
        <v>1228</v>
      </c>
      <c r="G845" s="264">
        <f t="shared" ref="G845:G908" si="28">ROUND(F845*$G$2,0)</f>
        <v>0</v>
      </c>
      <c r="H845" s="42"/>
      <c r="I845" s="42"/>
      <c r="J845" s="42"/>
    </row>
    <row r="846" spans="1:10" ht="15">
      <c r="A846" s="42"/>
      <c r="B846" s="307" t="s">
        <v>1168</v>
      </c>
      <c r="C846" s="285" t="s">
        <v>1194</v>
      </c>
      <c r="D846" s="222" t="s">
        <v>784</v>
      </c>
      <c r="E846" s="255">
        <v>1788</v>
      </c>
      <c r="F846" s="255">
        <f t="shared" si="27"/>
        <v>1788</v>
      </c>
      <c r="G846" s="264">
        <f t="shared" si="28"/>
        <v>0</v>
      </c>
      <c r="H846" s="42"/>
      <c r="I846" s="42"/>
      <c r="J846" s="42"/>
    </row>
    <row r="847" spans="1:10" ht="15">
      <c r="A847" s="42"/>
      <c r="B847" s="307" t="s">
        <v>1169</v>
      </c>
      <c r="C847" s="285" t="s">
        <v>1194</v>
      </c>
      <c r="D847" s="222" t="s">
        <v>784</v>
      </c>
      <c r="E847" s="255">
        <v>1865</v>
      </c>
      <c r="F847" s="255">
        <f t="shared" si="27"/>
        <v>1865</v>
      </c>
      <c r="G847" s="264">
        <f t="shared" si="28"/>
        <v>0</v>
      </c>
      <c r="H847" s="42"/>
      <c r="I847" s="42"/>
      <c r="J847" s="42"/>
    </row>
    <row r="848" spans="1:10" ht="15">
      <c r="A848" s="42"/>
      <c r="B848" s="307" t="s">
        <v>1170</v>
      </c>
      <c r="C848" s="285" t="s">
        <v>1194</v>
      </c>
      <c r="D848" s="222" t="s">
        <v>784</v>
      </c>
      <c r="E848" s="255">
        <v>2556</v>
      </c>
      <c r="F848" s="255">
        <f t="shared" si="27"/>
        <v>2556</v>
      </c>
      <c r="G848" s="264">
        <f t="shared" si="28"/>
        <v>0</v>
      </c>
      <c r="H848" s="42"/>
      <c r="I848" s="42"/>
      <c r="J848" s="42"/>
    </row>
    <row r="849" spans="1:10" ht="15">
      <c r="A849" s="42"/>
      <c r="B849" s="307" t="s">
        <v>1171</v>
      </c>
      <c r="C849" s="285" t="s">
        <v>1194</v>
      </c>
      <c r="D849" s="222" t="s">
        <v>784</v>
      </c>
      <c r="E849" s="255">
        <v>2617</v>
      </c>
      <c r="F849" s="255">
        <f t="shared" si="27"/>
        <v>2617</v>
      </c>
      <c r="G849" s="264">
        <f t="shared" si="28"/>
        <v>0</v>
      </c>
      <c r="H849" s="42"/>
      <c r="I849" s="42"/>
      <c r="J849" s="42"/>
    </row>
    <row r="850" spans="1:10" ht="15">
      <c r="A850" s="42"/>
      <c r="B850" s="307" t="s">
        <v>1172</v>
      </c>
      <c r="C850" s="285" t="s">
        <v>1194</v>
      </c>
      <c r="D850" s="222" t="s">
        <v>784</v>
      </c>
      <c r="E850" s="255">
        <v>2737</v>
      </c>
      <c r="F850" s="255">
        <f t="shared" si="27"/>
        <v>2737</v>
      </c>
      <c r="G850" s="264">
        <f t="shared" si="28"/>
        <v>0</v>
      </c>
      <c r="H850" s="42"/>
      <c r="I850" s="42"/>
      <c r="J850" s="42"/>
    </row>
    <row r="851" spans="1:10" ht="15">
      <c r="A851" s="42"/>
      <c r="B851" s="307" t="s">
        <v>294</v>
      </c>
      <c r="C851" s="285" t="s">
        <v>1194</v>
      </c>
      <c r="D851" s="222" t="s">
        <v>784</v>
      </c>
      <c r="E851" s="255">
        <v>1481</v>
      </c>
      <c r="F851" s="255">
        <f t="shared" si="27"/>
        <v>1481</v>
      </c>
      <c r="G851" s="264">
        <f t="shared" si="28"/>
        <v>0</v>
      </c>
      <c r="H851" s="42"/>
      <c r="I851" s="42"/>
      <c r="J851" s="42"/>
    </row>
    <row r="852" spans="1:10" ht="15">
      <c r="A852" s="42"/>
      <c r="B852" s="307" t="s">
        <v>295</v>
      </c>
      <c r="C852" s="285" t="s">
        <v>1194</v>
      </c>
      <c r="D852" s="222" t="s">
        <v>784</v>
      </c>
      <c r="E852" s="255">
        <v>1540</v>
      </c>
      <c r="F852" s="255">
        <f t="shared" si="27"/>
        <v>1540</v>
      </c>
      <c r="G852" s="264">
        <f t="shared" si="28"/>
        <v>0</v>
      </c>
      <c r="H852" s="42"/>
      <c r="I852" s="42"/>
      <c r="J852" s="42"/>
    </row>
    <row r="853" spans="1:10" ht="15">
      <c r="A853" s="42"/>
      <c r="B853" s="307" t="s">
        <v>287</v>
      </c>
      <c r="C853" s="285" t="s">
        <v>1194</v>
      </c>
      <c r="D853" s="222" t="s">
        <v>784</v>
      </c>
      <c r="E853" s="255">
        <v>805</v>
      </c>
      <c r="F853" s="255">
        <f t="shared" si="27"/>
        <v>805</v>
      </c>
      <c r="G853" s="264">
        <f t="shared" si="28"/>
        <v>0</v>
      </c>
      <c r="H853" s="42"/>
      <c r="I853" s="42"/>
      <c r="J853" s="42"/>
    </row>
    <row r="854" spans="1:10" ht="15">
      <c r="A854" s="42"/>
      <c r="B854" s="307" t="s">
        <v>289</v>
      </c>
      <c r="C854" s="285" t="s">
        <v>1194</v>
      </c>
      <c r="D854" s="222" t="s">
        <v>784</v>
      </c>
      <c r="E854" s="255">
        <v>818</v>
      </c>
      <c r="F854" s="255">
        <f t="shared" si="27"/>
        <v>818</v>
      </c>
      <c r="G854" s="264">
        <f t="shared" si="28"/>
        <v>0</v>
      </c>
      <c r="H854" s="42"/>
      <c r="I854" s="42"/>
      <c r="J854" s="42"/>
    </row>
    <row r="855" spans="1:10" ht="15">
      <c r="A855" s="42"/>
      <c r="B855" s="307" t="s">
        <v>290</v>
      </c>
      <c r="C855" s="285" t="s">
        <v>1194</v>
      </c>
      <c r="D855" s="222" t="s">
        <v>784</v>
      </c>
      <c r="E855" s="255">
        <v>925</v>
      </c>
      <c r="F855" s="255">
        <f t="shared" si="27"/>
        <v>925</v>
      </c>
      <c r="G855" s="264">
        <f t="shared" si="28"/>
        <v>0</v>
      </c>
      <c r="H855" s="42"/>
      <c r="I855" s="42"/>
      <c r="J855" s="42"/>
    </row>
    <row r="856" spans="1:10" ht="15">
      <c r="A856" s="42"/>
      <c r="B856" s="307" t="s">
        <v>291</v>
      </c>
      <c r="C856" s="285" t="s">
        <v>1194</v>
      </c>
      <c r="D856" s="222" t="s">
        <v>784</v>
      </c>
      <c r="E856" s="255">
        <v>951</v>
      </c>
      <c r="F856" s="255">
        <f t="shared" si="27"/>
        <v>951</v>
      </c>
      <c r="G856" s="264">
        <f t="shared" si="28"/>
        <v>0</v>
      </c>
      <c r="H856" s="42"/>
      <c r="I856" s="42"/>
      <c r="J856" s="42"/>
    </row>
    <row r="857" spans="1:10" ht="15">
      <c r="A857" s="42"/>
      <c r="B857" s="307" t="s">
        <v>292</v>
      </c>
      <c r="C857" s="285" t="s">
        <v>1194</v>
      </c>
      <c r="D857" s="222" t="s">
        <v>784</v>
      </c>
      <c r="E857" s="255">
        <v>1237</v>
      </c>
      <c r="F857" s="255">
        <f t="shared" si="27"/>
        <v>1237</v>
      </c>
      <c r="G857" s="264">
        <f t="shared" si="28"/>
        <v>0</v>
      </c>
      <c r="H857" s="42"/>
      <c r="I857" s="42"/>
      <c r="J857" s="42"/>
    </row>
    <row r="858" spans="1:10" ht="15">
      <c r="A858" s="42"/>
      <c r="B858" s="307" t="s">
        <v>293</v>
      </c>
      <c r="C858" s="285" t="s">
        <v>1194</v>
      </c>
      <c r="D858" s="222" t="s">
        <v>784</v>
      </c>
      <c r="E858" s="255">
        <v>1279</v>
      </c>
      <c r="F858" s="255">
        <f t="shared" si="27"/>
        <v>1279</v>
      </c>
      <c r="G858" s="264">
        <f t="shared" si="28"/>
        <v>0</v>
      </c>
      <c r="H858" s="42"/>
      <c r="I858" s="42"/>
      <c r="J858" s="42"/>
    </row>
    <row r="859" spans="1:10" ht="15">
      <c r="A859" s="42"/>
      <c r="B859" s="307" t="s">
        <v>1173</v>
      </c>
      <c r="C859" s="285" t="s">
        <v>1194</v>
      </c>
      <c r="D859" s="222" t="s">
        <v>784</v>
      </c>
      <c r="E859" s="255">
        <v>1641</v>
      </c>
      <c r="F859" s="255">
        <f t="shared" si="27"/>
        <v>1641</v>
      </c>
      <c r="G859" s="264">
        <f t="shared" si="28"/>
        <v>0</v>
      </c>
      <c r="H859" s="42"/>
      <c r="I859" s="42"/>
      <c r="J859" s="42"/>
    </row>
    <row r="860" spans="1:10" ht="15">
      <c r="A860" s="42"/>
      <c r="B860" s="307" t="s">
        <v>1174</v>
      </c>
      <c r="C860" s="285" t="s">
        <v>1194</v>
      </c>
      <c r="D860" s="222" t="s">
        <v>784</v>
      </c>
      <c r="E860" s="255">
        <v>1689</v>
      </c>
      <c r="F860" s="255">
        <f t="shared" si="27"/>
        <v>1689</v>
      </c>
      <c r="G860" s="264">
        <f t="shared" si="28"/>
        <v>0</v>
      </c>
      <c r="H860" s="42"/>
      <c r="I860" s="42"/>
      <c r="J860" s="42"/>
    </row>
    <row r="861" spans="1:10" ht="15">
      <c r="A861" s="42"/>
      <c r="B861" s="307" t="s">
        <v>1175</v>
      </c>
      <c r="C861" s="285" t="s">
        <v>1194</v>
      </c>
      <c r="D861" s="222" t="s">
        <v>784</v>
      </c>
      <c r="E861" s="255">
        <v>863</v>
      </c>
      <c r="F861" s="255">
        <f t="shared" si="27"/>
        <v>863</v>
      </c>
      <c r="G861" s="264">
        <f t="shared" si="28"/>
        <v>0</v>
      </c>
      <c r="H861" s="42"/>
      <c r="I861" s="42"/>
      <c r="J861" s="42"/>
    </row>
    <row r="862" spans="1:10" ht="15">
      <c r="A862" s="42"/>
      <c r="B862" s="307" t="s">
        <v>1176</v>
      </c>
      <c r="C862" s="285" t="s">
        <v>1194</v>
      </c>
      <c r="D862" s="222" t="s">
        <v>784</v>
      </c>
      <c r="E862" s="255">
        <v>879</v>
      </c>
      <c r="F862" s="255">
        <f t="shared" si="27"/>
        <v>879</v>
      </c>
      <c r="G862" s="264">
        <f t="shared" si="28"/>
        <v>0</v>
      </c>
      <c r="H862" s="42"/>
      <c r="I862" s="42"/>
      <c r="J862" s="42"/>
    </row>
    <row r="863" spans="1:10" ht="15">
      <c r="A863" s="42"/>
      <c r="B863" s="307" t="s">
        <v>1177</v>
      </c>
      <c r="C863" s="285" t="s">
        <v>1194</v>
      </c>
      <c r="D863" s="222" t="s">
        <v>784</v>
      </c>
      <c r="E863" s="255">
        <v>993</v>
      </c>
      <c r="F863" s="255">
        <f t="shared" si="27"/>
        <v>993</v>
      </c>
      <c r="G863" s="264">
        <f t="shared" si="28"/>
        <v>0</v>
      </c>
      <c r="H863" s="42"/>
      <c r="I863" s="42"/>
      <c r="J863" s="42"/>
    </row>
    <row r="864" spans="1:10" ht="15">
      <c r="A864" s="42"/>
      <c r="B864" s="307" t="s">
        <v>1178</v>
      </c>
      <c r="C864" s="285" t="s">
        <v>1194</v>
      </c>
      <c r="D864" s="222" t="s">
        <v>784</v>
      </c>
      <c r="E864" s="255">
        <v>1024</v>
      </c>
      <c r="F864" s="255">
        <f t="shared" si="27"/>
        <v>1024</v>
      </c>
      <c r="G864" s="264">
        <f t="shared" si="28"/>
        <v>0</v>
      </c>
      <c r="H864" s="42"/>
      <c r="I864" s="42"/>
      <c r="J864" s="42"/>
    </row>
    <row r="865" spans="1:10" ht="15">
      <c r="A865" s="42"/>
      <c r="B865" s="307" t="s">
        <v>1179</v>
      </c>
      <c r="C865" s="285" t="s">
        <v>1194</v>
      </c>
      <c r="D865" s="222" t="s">
        <v>784</v>
      </c>
      <c r="E865" s="255">
        <v>1244</v>
      </c>
      <c r="F865" s="255">
        <f t="shared" si="27"/>
        <v>1244</v>
      </c>
      <c r="G865" s="264">
        <f t="shared" si="28"/>
        <v>0</v>
      </c>
      <c r="H865" s="42"/>
      <c r="I865" s="42"/>
      <c r="J865" s="42"/>
    </row>
    <row r="866" spans="1:10" ht="15">
      <c r="A866" s="42"/>
      <c r="B866" s="307" t="s">
        <v>1180</v>
      </c>
      <c r="C866" s="285" t="s">
        <v>1194</v>
      </c>
      <c r="D866" s="222" t="s">
        <v>784</v>
      </c>
      <c r="E866" s="255">
        <v>1410</v>
      </c>
      <c r="F866" s="255">
        <f t="shared" si="27"/>
        <v>1410</v>
      </c>
      <c r="G866" s="264">
        <f t="shared" si="28"/>
        <v>0</v>
      </c>
      <c r="H866" s="42"/>
      <c r="I866" s="42"/>
      <c r="J866" s="42"/>
    </row>
    <row r="867" spans="1:10" ht="15">
      <c r="A867" s="42"/>
      <c r="B867" s="307" t="s">
        <v>259</v>
      </c>
      <c r="C867" s="285" t="s">
        <v>1194</v>
      </c>
      <c r="D867" s="222" t="s">
        <v>784</v>
      </c>
      <c r="E867" s="255">
        <v>9589</v>
      </c>
      <c r="F867" s="255">
        <f t="shared" si="27"/>
        <v>9589</v>
      </c>
      <c r="G867" s="264">
        <f t="shared" si="28"/>
        <v>0</v>
      </c>
      <c r="H867" s="42"/>
      <c r="I867" s="42"/>
      <c r="J867" s="42"/>
    </row>
    <row r="868" spans="1:10" ht="15">
      <c r="A868" s="42"/>
      <c r="B868" s="307" t="s">
        <v>260</v>
      </c>
      <c r="C868" s="285" t="s">
        <v>1194</v>
      </c>
      <c r="D868" s="222" t="s">
        <v>784</v>
      </c>
      <c r="E868" s="255">
        <v>9911</v>
      </c>
      <c r="F868" s="255">
        <f t="shared" si="27"/>
        <v>9911</v>
      </c>
      <c r="G868" s="264">
        <f t="shared" si="28"/>
        <v>0</v>
      </c>
      <c r="H868" s="42"/>
      <c r="I868" s="42"/>
      <c r="J868" s="42"/>
    </row>
    <row r="869" spans="1:10" ht="15">
      <c r="A869" s="42"/>
      <c r="B869" s="307" t="s">
        <v>261</v>
      </c>
      <c r="C869" s="285" t="s">
        <v>1194</v>
      </c>
      <c r="D869" s="222" t="s">
        <v>784</v>
      </c>
      <c r="E869" s="255">
        <v>10338</v>
      </c>
      <c r="F869" s="255">
        <f t="shared" si="27"/>
        <v>10338</v>
      </c>
      <c r="G869" s="264">
        <f t="shared" si="28"/>
        <v>0</v>
      </c>
      <c r="H869" s="42"/>
      <c r="I869" s="42"/>
      <c r="J869" s="42"/>
    </row>
    <row r="870" spans="1:10" ht="15">
      <c r="A870" s="42"/>
      <c r="B870" s="307" t="s">
        <v>1181</v>
      </c>
      <c r="C870" s="285" t="s">
        <v>1194</v>
      </c>
      <c r="D870" s="222" t="s">
        <v>1199</v>
      </c>
      <c r="E870" s="255">
        <v>301</v>
      </c>
      <c r="F870" s="255">
        <f t="shared" si="27"/>
        <v>301</v>
      </c>
      <c r="G870" s="264">
        <f t="shared" si="28"/>
        <v>0</v>
      </c>
      <c r="H870" s="42"/>
      <c r="I870" s="42"/>
      <c r="J870" s="42"/>
    </row>
    <row r="871" spans="1:10" ht="15">
      <c r="A871" s="42"/>
      <c r="B871" s="307" t="s">
        <v>1182</v>
      </c>
      <c r="C871" s="285" t="s">
        <v>1194</v>
      </c>
      <c r="D871" s="222" t="s">
        <v>1199</v>
      </c>
      <c r="E871" s="255">
        <v>304</v>
      </c>
      <c r="F871" s="255">
        <f t="shared" si="27"/>
        <v>304</v>
      </c>
      <c r="G871" s="264">
        <f t="shared" si="28"/>
        <v>0</v>
      </c>
      <c r="H871" s="42"/>
      <c r="I871" s="42"/>
      <c r="J871" s="42"/>
    </row>
    <row r="872" spans="1:10" ht="15">
      <c r="A872" s="42"/>
      <c r="B872" s="307" t="s">
        <v>1183</v>
      </c>
      <c r="C872" s="285" t="s">
        <v>1194</v>
      </c>
      <c r="D872" s="222" t="s">
        <v>784</v>
      </c>
      <c r="E872" s="255">
        <v>743</v>
      </c>
      <c r="F872" s="255">
        <f t="shared" si="27"/>
        <v>743</v>
      </c>
      <c r="G872" s="264">
        <f t="shared" si="28"/>
        <v>0</v>
      </c>
      <c r="H872" s="42"/>
      <c r="I872" s="42"/>
      <c r="J872" s="42"/>
    </row>
    <row r="873" spans="1:10" ht="15">
      <c r="A873" s="42"/>
      <c r="B873" s="307" t="s">
        <v>271</v>
      </c>
      <c r="C873" s="285" t="s">
        <v>1194</v>
      </c>
      <c r="D873" s="222" t="s">
        <v>784</v>
      </c>
      <c r="E873" s="255">
        <v>818</v>
      </c>
      <c r="F873" s="255">
        <f t="shared" si="27"/>
        <v>818</v>
      </c>
      <c r="G873" s="264">
        <f t="shared" si="28"/>
        <v>0</v>
      </c>
      <c r="H873" s="42"/>
      <c r="I873" s="42"/>
      <c r="J873" s="42"/>
    </row>
    <row r="874" spans="1:10" ht="15">
      <c r="A874" s="42"/>
      <c r="B874" s="307" t="s">
        <v>273</v>
      </c>
      <c r="C874" s="285" t="s">
        <v>1194</v>
      </c>
      <c r="D874" s="222" t="s">
        <v>784</v>
      </c>
      <c r="E874" s="255">
        <v>894</v>
      </c>
      <c r="F874" s="255">
        <f t="shared" si="27"/>
        <v>894</v>
      </c>
      <c r="G874" s="264">
        <f t="shared" si="28"/>
        <v>0</v>
      </c>
      <c r="H874" s="42"/>
      <c r="I874" s="42"/>
      <c r="J874" s="42"/>
    </row>
    <row r="875" spans="1:10" ht="15">
      <c r="A875" s="42"/>
      <c r="B875" s="307" t="s">
        <v>274</v>
      </c>
      <c r="C875" s="285" t="s">
        <v>1194</v>
      </c>
      <c r="D875" s="222" t="s">
        <v>784</v>
      </c>
      <c r="E875" s="255">
        <v>930</v>
      </c>
      <c r="F875" s="255">
        <f t="shared" si="27"/>
        <v>930</v>
      </c>
      <c r="G875" s="264">
        <f t="shared" si="28"/>
        <v>0</v>
      </c>
      <c r="H875" s="42"/>
      <c r="I875" s="42"/>
      <c r="J875" s="42"/>
    </row>
    <row r="876" spans="1:10" ht="15">
      <c r="A876" s="42"/>
      <c r="B876" s="307" t="s">
        <v>275</v>
      </c>
      <c r="C876" s="285" t="s">
        <v>1194</v>
      </c>
      <c r="D876" s="222" t="s">
        <v>784</v>
      </c>
      <c r="E876" s="255">
        <v>1020</v>
      </c>
      <c r="F876" s="255">
        <f t="shared" si="27"/>
        <v>1020</v>
      </c>
      <c r="G876" s="264">
        <f t="shared" si="28"/>
        <v>0</v>
      </c>
      <c r="H876" s="42"/>
      <c r="I876" s="42"/>
      <c r="J876" s="42"/>
    </row>
    <row r="877" spans="1:10" ht="15">
      <c r="A877" s="42"/>
      <c r="B877" s="307" t="s">
        <v>277</v>
      </c>
      <c r="C877" s="285" t="s">
        <v>1194</v>
      </c>
      <c r="D877" s="222" t="s">
        <v>784</v>
      </c>
      <c r="E877" s="255">
        <v>1064</v>
      </c>
      <c r="F877" s="255">
        <f t="shared" si="27"/>
        <v>1064</v>
      </c>
      <c r="G877" s="264">
        <f t="shared" si="28"/>
        <v>0</v>
      </c>
      <c r="H877" s="42"/>
      <c r="I877" s="42"/>
      <c r="J877" s="42"/>
    </row>
    <row r="878" spans="1:10" ht="15">
      <c r="A878" s="42"/>
      <c r="B878" s="307" t="s">
        <v>278</v>
      </c>
      <c r="C878" s="285" t="s">
        <v>1194</v>
      </c>
      <c r="D878" s="222" t="s">
        <v>784</v>
      </c>
      <c r="E878" s="255">
        <v>1091</v>
      </c>
      <c r="F878" s="255">
        <f t="shared" si="27"/>
        <v>1091</v>
      </c>
      <c r="G878" s="264">
        <f t="shared" si="28"/>
        <v>0</v>
      </c>
      <c r="H878" s="42"/>
      <c r="I878" s="42"/>
      <c r="J878" s="42"/>
    </row>
    <row r="879" spans="1:10" ht="15">
      <c r="A879" s="42"/>
      <c r="B879" s="307" t="s">
        <v>1184</v>
      </c>
      <c r="C879" s="285" t="s">
        <v>1194</v>
      </c>
      <c r="D879" s="222" t="s">
        <v>1199</v>
      </c>
      <c r="E879" s="255">
        <v>300</v>
      </c>
      <c r="F879" s="255">
        <f t="shared" si="27"/>
        <v>300</v>
      </c>
      <c r="G879" s="264">
        <f t="shared" si="28"/>
        <v>0</v>
      </c>
      <c r="H879" s="42"/>
      <c r="I879" s="42"/>
      <c r="J879" s="42"/>
    </row>
    <row r="880" spans="1:10" ht="15">
      <c r="A880" s="42"/>
      <c r="B880" s="307" t="s">
        <v>1185</v>
      </c>
      <c r="C880" s="285" t="s">
        <v>1194</v>
      </c>
      <c r="D880" s="222" t="s">
        <v>1199</v>
      </c>
      <c r="E880" s="255">
        <v>330</v>
      </c>
      <c r="F880" s="255">
        <f t="shared" si="27"/>
        <v>330</v>
      </c>
      <c r="G880" s="264">
        <f t="shared" si="28"/>
        <v>0</v>
      </c>
      <c r="H880" s="42"/>
      <c r="I880" s="42"/>
      <c r="J880" s="42"/>
    </row>
    <row r="881" spans="1:10" ht="15">
      <c r="A881" s="42"/>
      <c r="B881" s="307" t="s">
        <v>1186</v>
      </c>
      <c r="C881" s="285" t="s">
        <v>1194</v>
      </c>
      <c r="D881" s="222" t="s">
        <v>1199</v>
      </c>
      <c r="E881" s="255">
        <v>370</v>
      </c>
      <c r="F881" s="255">
        <f t="shared" si="27"/>
        <v>370</v>
      </c>
      <c r="G881" s="264">
        <f t="shared" si="28"/>
        <v>0</v>
      </c>
      <c r="H881" s="42"/>
      <c r="I881" s="42"/>
      <c r="J881" s="42"/>
    </row>
    <row r="882" spans="1:10" ht="15">
      <c r="A882" s="42"/>
      <c r="B882" s="307" t="s">
        <v>280</v>
      </c>
      <c r="C882" s="285" t="s">
        <v>1194</v>
      </c>
      <c r="D882" s="222" t="s">
        <v>784</v>
      </c>
      <c r="E882" s="255">
        <v>742</v>
      </c>
      <c r="F882" s="255">
        <f t="shared" si="27"/>
        <v>742</v>
      </c>
      <c r="G882" s="264">
        <f t="shared" si="28"/>
        <v>0</v>
      </c>
      <c r="H882" s="42"/>
      <c r="I882" s="42"/>
      <c r="J882" s="42"/>
    </row>
    <row r="883" spans="1:10" ht="15">
      <c r="A883" s="42"/>
      <c r="B883" s="307" t="s">
        <v>282</v>
      </c>
      <c r="C883" s="285" t="s">
        <v>1194</v>
      </c>
      <c r="D883" s="222" t="s">
        <v>784</v>
      </c>
      <c r="E883" s="255">
        <v>747</v>
      </c>
      <c r="F883" s="255">
        <f t="shared" si="27"/>
        <v>747</v>
      </c>
      <c r="G883" s="264">
        <f t="shared" si="28"/>
        <v>0</v>
      </c>
      <c r="H883" s="42"/>
      <c r="I883" s="42"/>
      <c r="J883" s="42"/>
    </row>
    <row r="884" spans="1:10" ht="15">
      <c r="A884" s="42"/>
      <c r="B884" s="307" t="s">
        <v>283</v>
      </c>
      <c r="C884" s="285" t="s">
        <v>1194</v>
      </c>
      <c r="D884" s="222" t="s">
        <v>784</v>
      </c>
      <c r="E884" s="255">
        <v>792</v>
      </c>
      <c r="F884" s="255">
        <f t="shared" si="27"/>
        <v>792</v>
      </c>
      <c r="G884" s="264">
        <f t="shared" si="28"/>
        <v>0</v>
      </c>
      <c r="H884" s="42"/>
      <c r="I884" s="42"/>
      <c r="J884" s="42"/>
    </row>
    <row r="885" spans="1:10" ht="15">
      <c r="A885" s="42"/>
      <c r="B885" s="307" t="s">
        <v>284</v>
      </c>
      <c r="C885" s="285" t="s">
        <v>1194</v>
      </c>
      <c r="D885" s="222" t="s">
        <v>784</v>
      </c>
      <c r="E885" s="255">
        <v>880</v>
      </c>
      <c r="F885" s="255">
        <f t="shared" si="27"/>
        <v>880</v>
      </c>
      <c r="G885" s="264">
        <f t="shared" si="28"/>
        <v>0</v>
      </c>
      <c r="H885" s="42"/>
      <c r="I885" s="42"/>
      <c r="J885" s="42"/>
    </row>
    <row r="886" spans="1:10" ht="15">
      <c r="A886" s="42"/>
      <c r="B886" s="307" t="s">
        <v>285</v>
      </c>
      <c r="C886" s="285" t="s">
        <v>1194</v>
      </c>
      <c r="D886" s="222" t="s">
        <v>784</v>
      </c>
      <c r="E886" s="255">
        <v>984</v>
      </c>
      <c r="F886" s="255">
        <f t="shared" si="27"/>
        <v>984</v>
      </c>
      <c r="G886" s="264">
        <f t="shared" si="28"/>
        <v>0</v>
      </c>
      <c r="H886" s="42"/>
      <c r="I886" s="42"/>
      <c r="J886" s="42"/>
    </row>
    <row r="887" spans="1:10" ht="15">
      <c r="A887" s="42"/>
      <c r="B887" s="307" t="s">
        <v>1187</v>
      </c>
      <c r="C887" s="285" t="s">
        <v>1194</v>
      </c>
      <c r="D887" s="222" t="s">
        <v>1199</v>
      </c>
      <c r="E887" s="255">
        <v>3300</v>
      </c>
      <c r="F887" s="255">
        <f t="shared" si="27"/>
        <v>3300</v>
      </c>
      <c r="G887" s="264">
        <f t="shared" si="28"/>
        <v>0</v>
      </c>
      <c r="H887" s="42"/>
      <c r="I887" s="42"/>
      <c r="J887" s="42"/>
    </row>
    <row r="888" spans="1:10" ht="15">
      <c r="A888" s="42"/>
      <c r="B888" s="307" t="s">
        <v>253</v>
      </c>
      <c r="C888" s="285" t="s">
        <v>1194</v>
      </c>
      <c r="D888" s="222" t="s">
        <v>784</v>
      </c>
      <c r="E888" s="255">
        <v>12110</v>
      </c>
      <c r="F888" s="255">
        <f t="shared" si="27"/>
        <v>12110</v>
      </c>
      <c r="G888" s="264">
        <f t="shared" si="28"/>
        <v>0</v>
      </c>
      <c r="H888" s="42"/>
      <c r="I888" s="42"/>
      <c r="J888" s="42"/>
    </row>
    <row r="889" spans="1:10" ht="15">
      <c r="A889" s="42"/>
      <c r="B889" s="307" t="s">
        <v>254</v>
      </c>
      <c r="C889" s="285" t="s">
        <v>1194</v>
      </c>
      <c r="D889" s="222" t="s">
        <v>784</v>
      </c>
      <c r="E889" s="255">
        <v>13655</v>
      </c>
      <c r="F889" s="255">
        <f t="shared" si="27"/>
        <v>13655</v>
      </c>
      <c r="G889" s="264">
        <f t="shared" si="28"/>
        <v>0</v>
      </c>
      <c r="H889" s="42"/>
      <c r="I889" s="42"/>
      <c r="J889" s="42"/>
    </row>
    <row r="890" spans="1:10" ht="15">
      <c r="A890" s="42"/>
      <c r="B890" s="307" t="s">
        <v>255</v>
      </c>
      <c r="C890" s="285" t="s">
        <v>1194</v>
      </c>
      <c r="D890" s="222" t="s">
        <v>784</v>
      </c>
      <c r="E890" s="255">
        <v>14354</v>
      </c>
      <c r="F890" s="255">
        <f t="shared" si="27"/>
        <v>14354</v>
      </c>
      <c r="G890" s="264">
        <f t="shared" si="28"/>
        <v>0</v>
      </c>
      <c r="H890" s="42"/>
      <c r="I890" s="42"/>
      <c r="J890" s="42"/>
    </row>
    <row r="891" spans="1:10" ht="15">
      <c r="A891" s="42"/>
      <c r="B891" s="307" t="s">
        <v>256</v>
      </c>
      <c r="C891" s="285" t="s">
        <v>1194</v>
      </c>
      <c r="D891" s="222" t="s">
        <v>784</v>
      </c>
      <c r="E891" s="255">
        <v>17177</v>
      </c>
      <c r="F891" s="255">
        <f t="shared" si="27"/>
        <v>17177</v>
      </c>
      <c r="G891" s="264">
        <f t="shared" si="28"/>
        <v>0</v>
      </c>
      <c r="H891" s="42"/>
      <c r="I891" s="42"/>
      <c r="J891" s="42"/>
    </row>
    <row r="892" spans="1:10" ht="15">
      <c r="A892" s="42"/>
      <c r="B892" s="307" t="s">
        <v>257</v>
      </c>
      <c r="C892" s="285" t="s">
        <v>1194</v>
      </c>
      <c r="D892" s="222" t="s">
        <v>784</v>
      </c>
      <c r="E892" s="255">
        <v>17591</v>
      </c>
      <c r="F892" s="255">
        <f t="shared" si="27"/>
        <v>17591</v>
      </c>
      <c r="G892" s="264">
        <f t="shared" si="28"/>
        <v>0</v>
      </c>
      <c r="H892" s="42"/>
      <c r="I892" s="42"/>
      <c r="J892" s="42"/>
    </row>
    <row r="893" spans="1:10" ht="15">
      <c r="A893" s="42"/>
      <c r="B893" s="307" t="s">
        <v>327</v>
      </c>
      <c r="C893" s="285" t="s">
        <v>1194</v>
      </c>
      <c r="D893" s="222" t="s">
        <v>784</v>
      </c>
      <c r="E893" s="255">
        <v>7789</v>
      </c>
      <c r="F893" s="255">
        <f t="shared" si="27"/>
        <v>7789</v>
      </c>
      <c r="G893" s="264">
        <f t="shared" si="28"/>
        <v>0</v>
      </c>
      <c r="H893" s="42"/>
      <c r="I893" s="42"/>
      <c r="J893" s="42"/>
    </row>
    <row r="894" spans="1:10" ht="15">
      <c r="A894" s="42"/>
      <c r="B894" s="307" t="s">
        <v>328</v>
      </c>
      <c r="C894" s="285" t="s">
        <v>1194</v>
      </c>
      <c r="D894" s="222" t="s">
        <v>784</v>
      </c>
      <c r="E894" s="255">
        <v>8395</v>
      </c>
      <c r="F894" s="255">
        <f t="shared" si="27"/>
        <v>8395</v>
      </c>
      <c r="G894" s="264">
        <f t="shared" si="28"/>
        <v>0</v>
      </c>
      <c r="H894" s="42"/>
      <c r="I894" s="42"/>
      <c r="J894" s="42"/>
    </row>
    <row r="895" spans="1:10" ht="15">
      <c r="A895" s="42"/>
      <c r="B895" s="307" t="s">
        <v>329</v>
      </c>
      <c r="C895" s="285" t="s">
        <v>1194</v>
      </c>
      <c r="D895" s="222" t="s">
        <v>784</v>
      </c>
      <c r="E895" s="255">
        <v>8850</v>
      </c>
      <c r="F895" s="255">
        <f t="shared" si="27"/>
        <v>8850</v>
      </c>
      <c r="G895" s="264">
        <f t="shared" si="28"/>
        <v>0</v>
      </c>
      <c r="H895" s="42"/>
      <c r="I895" s="42"/>
      <c r="J895" s="42"/>
    </row>
    <row r="896" spans="1:10" ht="15">
      <c r="A896" s="42"/>
      <c r="B896" s="307" t="s">
        <v>330</v>
      </c>
      <c r="C896" s="285" t="s">
        <v>1194</v>
      </c>
      <c r="D896" s="222" t="s">
        <v>784</v>
      </c>
      <c r="E896" s="255">
        <v>10133</v>
      </c>
      <c r="F896" s="255">
        <f t="shared" si="27"/>
        <v>10133</v>
      </c>
      <c r="G896" s="264">
        <f t="shared" si="28"/>
        <v>0</v>
      </c>
      <c r="H896" s="42"/>
      <c r="I896" s="42"/>
      <c r="J896" s="42"/>
    </row>
    <row r="897" spans="1:10" ht="15">
      <c r="A897" s="42"/>
      <c r="B897" s="307" t="s">
        <v>331</v>
      </c>
      <c r="C897" s="285" t="s">
        <v>1194</v>
      </c>
      <c r="D897" s="222" t="s">
        <v>784</v>
      </c>
      <c r="E897" s="255">
        <v>10571</v>
      </c>
      <c r="F897" s="255">
        <f t="shared" si="27"/>
        <v>10571</v>
      </c>
      <c r="G897" s="264">
        <f t="shared" si="28"/>
        <v>0</v>
      </c>
      <c r="H897" s="42"/>
      <c r="I897" s="42"/>
      <c r="J897" s="42"/>
    </row>
    <row r="898" spans="1:10" ht="15">
      <c r="A898" s="42"/>
      <c r="B898" s="307" t="s">
        <v>332</v>
      </c>
      <c r="C898" s="285" t="s">
        <v>1194</v>
      </c>
      <c r="D898" s="222" t="s">
        <v>784</v>
      </c>
      <c r="E898" s="255">
        <v>11589</v>
      </c>
      <c r="F898" s="255">
        <f t="shared" si="27"/>
        <v>11589</v>
      </c>
      <c r="G898" s="264">
        <f t="shared" si="28"/>
        <v>0</v>
      </c>
      <c r="H898" s="42"/>
      <c r="I898" s="42"/>
      <c r="J898" s="42"/>
    </row>
    <row r="899" spans="1:10" ht="15">
      <c r="A899" s="42"/>
      <c r="B899" s="307" t="s">
        <v>333</v>
      </c>
      <c r="C899" s="285" t="s">
        <v>1194</v>
      </c>
      <c r="D899" s="222" t="s">
        <v>784</v>
      </c>
      <c r="E899" s="255">
        <v>13727</v>
      </c>
      <c r="F899" s="255">
        <f t="shared" si="27"/>
        <v>13727</v>
      </c>
      <c r="G899" s="264">
        <f t="shared" si="28"/>
        <v>0</v>
      </c>
      <c r="H899" s="42"/>
      <c r="I899" s="42"/>
      <c r="J899" s="42"/>
    </row>
    <row r="900" spans="1:10" ht="15">
      <c r="A900" s="42"/>
      <c r="B900" s="307" t="s">
        <v>773</v>
      </c>
      <c r="C900" s="285" t="s">
        <v>1194</v>
      </c>
      <c r="D900" s="222" t="s">
        <v>784</v>
      </c>
      <c r="E900" s="255">
        <v>13902</v>
      </c>
      <c r="F900" s="255">
        <f t="shared" si="27"/>
        <v>13902</v>
      </c>
      <c r="G900" s="264">
        <f t="shared" si="28"/>
        <v>0</v>
      </c>
      <c r="H900" s="42"/>
      <c r="I900" s="42"/>
      <c r="J900" s="42"/>
    </row>
    <row r="901" spans="1:10" ht="15">
      <c r="A901" s="42"/>
      <c r="B901" s="307" t="s">
        <v>1188</v>
      </c>
      <c r="C901" s="285" t="s">
        <v>533</v>
      </c>
      <c r="D901" s="222" t="s">
        <v>1199</v>
      </c>
      <c r="E901" s="255">
        <v>14</v>
      </c>
      <c r="F901" s="255">
        <f t="shared" si="27"/>
        <v>14</v>
      </c>
      <c r="G901" s="264">
        <f t="shared" si="28"/>
        <v>0</v>
      </c>
      <c r="H901" s="42"/>
      <c r="I901" s="42"/>
      <c r="J901" s="42"/>
    </row>
    <row r="902" spans="1:10" ht="15">
      <c r="A902" s="42"/>
      <c r="B902" s="307" t="s">
        <v>350</v>
      </c>
      <c r="C902" s="285" t="s">
        <v>1194</v>
      </c>
      <c r="D902" s="222" t="s">
        <v>784</v>
      </c>
      <c r="E902" s="255">
        <v>1298</v>
      </c>
      <c r="F902" s="255">
        <f t="shared" si="27"/>
        <v>1298</v>
      </c>
      <c r="G902" s="264">
        <f t="shared" si="28"/>
        <v>0</v>
      </c>
      <c r="H902" s="42"/>
      <c r="I902" s="42"/>
      <c r="J902" s="42"/>
    </row>
    <row r="903" spans="1:10" ht="15">
      <c r="A903" s="42"/>
      <c r="B903" s="307" t="s">
        <v>352</v>
      </c>
      <c r="C903" s="285" t="s">
        <v>1194</v>
      </c>
      <c r="D903" s="222" t="s">
        <v>784</v>
      </c>
      <c r="E903" s="255">
        <v>1387</v>
      </c>
      <c r="F903" s="255">
        <f t="shared" si="27"/>
        <v>1387</v>
      </c>
      <c r="G903" s="264">
        <f t="shared" si="28"/>
        <v>0</v>
      </c>
      <c r="H903" s="42"/>
      <c r="I903" s="42"/>
      <c r="J903" s="42"/>
    </row>
    <row r="904" spans="1:10" ht="15">
      <c r="A904" s="42"/>
      <c r="B904" s="307" t="s">
        <v>353</v>
      </c>
      <c r="C904" s="285" t="s">
        <v>1194</v>
      </c>
      <c r="D904" s="222" t="s">
        <v>784</v>
      </c>
      <c r="E904" s="255">
        <v>1493</v>
      </c>
      <c r="F904" s="255">
        <f t="shared" si="27"/>
        <v>1493</v>
      </c>
      <c r="G904" s="264">
        <f t="shared" si="28"/>
        <v>0</v>
      </c>
      <c r="H904" s="42"/>
      <c r="I904" s="42"/>
      <c r="J904" s="42"/>
    </row>
    <row r="905" spans="1:10" ht="15">
      <c r="A905" s="42"/>
      <c r="B905" s="307" t="s">
        <v>1189</v>
      </c>
      <c r="C905" s="285" t="s">
        <v>1193</v>
      </c>
      <c r="D905" s="222" t="s">
        <v>1199</v>
      </c>
      <c r="E905" s="255">
        <v>5</v>
      </c>
      <c r="F905" s="255">
        <f t="shared" si="27"/>
        <v>5</v>
      </c>
      <c r="G905" s="264">
        <f t="shared" si="28"/>
        <v>0</v>
      </c>
      <c r="H905" s="42"/>
      <c r="I905" s="42"/>
      <c r="J905" s="42"/>
    </row>
    <row r="906" spans="1:10" ht="15">
      <c r="A906" s="42"/>
      <c r="B906" s="307" t="s">
        <v>1190</v>
      </c>
      <c r="C906" s="285" t="s">
        <v>1193</v>
      </c>
      <c r="D906" s="222" t="s">
        <v>1199</v>
      </c>
      <c r="E906" s="255">
        <v>5</v>
      </c>
      <c r="F906" s="255">
        <f t="shared" si="27"/>
        <v>5</v>
      </c>
      <c r="G906" s="264">
        <f t="shared" si="28"/>
        <v>0</v>
      </c>
      <c r="H906" s="42"/>
      <c r="I906" s="42"/>
      <c r="J906" s="42"/>
    </row>
    <row r="907" spans="1:10" ht="15">
      <c r="A907" s="42"/>
      <c r="B907" s="307" t="s">
        <v>193</v>
      </c>
      <c r="C907" s="285" t="s">
        <v>1193</v>
      </c>
      <c r="D907" s="222" t="s">
        <v>140</v>
      </c>
      <c r="E907" s="255">
        <v>32</v>
      </c>
      <c r="F907" s="255">
        <f t="shared" si="27"/>
        <v>32</v>
      </c>
      <c r="G907" s="264">
        <f t="shared" si="28"/>
        <v>0</v>
      </c>
      <c r="H907" s="42"/>
      <c r="I907" s="42"/>
      <c r="J907" s="42"/>
    </row>
    <row r="908" spans="1:10" ht="15">
      <c r="A908" s="42"/>
      <c r="B908" s="307" t="s">
        <v>568</v>
      </c>
      <c r="C908" s="285" t="s">
        <v>1193</v>
      </c>
      <c r="D908" s="222" t="s">
        <v>140</v>
      </c>
      <c r="E908" s="255">
        <v>55</v>
      </c>
      <c r="F908" s="255">
        <f t="shared" ref="F908:F929" si="29">ROUND(E908*(1-VLOOKUP(D908,$B$2:$C$8,2,0)),2)</f>
        <v>55</v>
      </c>
      <c r="G908" s="264">
        <f t="shared" si="28"/>
        <v>0</v>
      </c>
      <c r="H908" s="42"/>
      <c r="I908" s="42"/>
      <c r="J908" s="42"/>
    </row>
    <row r="909" spans="1:10" ht="15">
      <c r="A909" s="42"/>
      <c r="B909" s="307" t="s">
        <v>532</v>
      </c>
      <c r="C909" s="285" t="s">
        <v>1193</v>
      </c>
      <c r="D909" s="222" t="s">
        <v>140</v>
      </c>
      <c r="E909" s="255">
        <v>39</v>
      </c>
      <c r="F909" s="255">
        <f t="shared" si="29"/>
        <v>39</v>
      </c>
      <c r="G909" s="264">
        <f t="shared" ref="G909:G929" si="30">ROUND(F909*$G$2,0)</f>
        <v>0</v>
      </c>
      <c r="H909" s="42"/>
      <c r="I909" s="42"/>
      <c r="J909" s="42"/>
    </row>
    <row r="910" spans="1:10" ht="15">
      <c r="A910" s="42"/>
      <c r="B910" s="307" t="s">
        <v>191</v>
      </c>
      <c r="C910" s="285" t="s">
        <v>1193</v>
      </c>
      <c r="D910" s="222" t="s">
        <v>140</v>
      </c>
      <c r="E910" s="255">
        <v>31</v>
      </c>
      <c r="F910" s="255">
        <f t="shared" si="29"/>
        <v>31</v>
      </c>
      <c r="G910" s="264">
        <f t="shared" si="30"/>
        <v>0</v>
      </c>
      <c r="H910" s="42"/>
      <c r="I910" s="42"/>
      <c r="J910" s="42"/>
    </row>
    <row r="911" spans="1:10" ht="15">
      <c r="A911" s="42"/>
      <c r="B911" s="307" t="s">
        <v>567</v>
      </c>
      <c r="C911" s="285" t="s">
        <v>1193</v>
      </c>
      <c r="D911" s="222" t="s">
        <v>140</v>
      </c>
      <c r="E911" s="255">
        <v>60</v>
      </c>
      <c r="F911" s="255">
        <f t="shared" si="29"/>
        <v>60</v>
      </c>
      <c r="G911" s="264">
        <f t="shared" si="30"/>
        <v>0</v>
      </c>
      <c r="H911" s="42"/>
      <c r="I911" s="42"/>
      <c r="J911" s="42"/>
    </row>
    <row r="912" spans="1:10" ht="15">
      <c r="A912" s="42"/>
      <c r="B912" s="307" t="s">
        <v>566</v>
      </c>
      <c r="C912" s="285" t="s">
        <v>1193</v>
      </c>
      <c r="D912" s="222" t="s">
        <v>140</v>
      </c>
      <c r="E912" s="255">
        <v>102</v>
      </c>
      <c r="F912" s="255">
        <f t="shared" si="29"/>
        <v>102</v>
      </c>
      <c r="G912" s="264">
        <f t="shared" si="30"/>
        <v>0</v>
      </c>
      <c r="H912" s="42"/>
      <c r="I912" s="42"/>
      <c r="J912" s="42"/>
    </row>
    <row r="913" spans="1:10" ht="15">
      <c r="A913" s="42"/>
      <c r="B913" s="307" t="s">
        <v>571</v>
      </c>
      <c r="C913" s="285" t="s">
        <v>1193</v>
      </c>
      <c r="D913" s="222" t="s">
        <v>140</v>
      </c>
      <c r="E913" s="255">
        <v>65</v>
      </c>
      <c r="F913" s="255">
        <f t="shared" si="29"/>
        <v>65</v>
      </c>
      <c r="G913" s="264">
        <f t="shared" si="30"/>
        <v>0</v>
      </c>
      <c r="H913" s="42"/>
      <c r="I913" s="42"/>
      <c r="J913" s="42"/>
    </row>
    <row r="914" spans="1:10" ht="15">
      <c r="A914" s="42"/>
      <c r="B914" s="307" t="s">
        <v>569</v>
      </c>
      <c r="C914" s="285" t="s">
        <v>1193</v>
      </c>
      <c r="D914" s="222" t="s">
        <v>140</v>
      </c>
      <c r="E914" s="255">
        <v>130</v>
      </c>
      <c r="F914" s="255">
        <f t="shared" si="29"/>
        <v>130</v>
      </c>
      <c r="G914" s="264">
        <f t="shared" si="30"/>
        <v>0</v>
      </c>
      <c r="H914" s="42"/>
      <c r="I914" s="42"/>
      <c r="J914" s="42"/>
    </row>
    <row r="915" spans="1:10" ht="15">
      <c r="A915" s="42"/>
      <c r="B915" s="307" t="s">
        <v>570</v>
      </c>
      <c r="C915" s="285" t="s">
        <v>1193</v>
      </c>
      <c r="D915" s="222" t="s">
        <v>140</v>
      </c>
      <c r="E915" s="255">
        <v>130</v>
      </c>
      <c r="F915" s="255">
        <f t="shared" si="29"/>
        <v>130</v>
      </c>
      <c r="G915" s="264">
        <f t="shared" si="30"/>
        <v>0</v>
      </c>
      <c r="H915" s="42"/>
      <c r="I915" s="42"/>
      <c r="J915" s="42"/>
    </row>
    <row r="916" spans="1:10" ht="15">
      <c r="A916" s="42"/>
      <c r="B916" s="307" t="s">
        <v>192</v>
      </c>
      <c r="C916" s="285" t="s">
        <v>1193</v>
      </c>
      <c r="D916" s="222" t="s">
        <v>140</v>
      </c>
      <c r="E916" s="255">
        <v>62</v>
      </c>
      <c r="F916" s="255">
        <f t="shared" si="29"/>
        <v>62</v>
      </c>
      <c r="G916" s="264">
        <f t="shared" si="30"/>
        <v>0</v>
      </c>
      <c r="H916" s="42"/>
      <c r="I916" s="42"/>
      <c r="J916" s="42"/>
    </row>
    <row r="917" spans="1:10" ht="15">
      <c r="A917" s="42"/>
      <c r="B917" s="307" t="s">
        <v>369</v>
      </c>
      <c r="C917" s="285" t="s">
        <v>1193</v>
      </c>
      <c r="D917" s="222" t="s">
        <v>140</v>
      </c>
      <c r="E917" s="255">
        <v>42</v>
      </c>
      <c r="F917" s="255">
        <f t="shared" si="29"/>
        <v>42</v>
      </c>
      <c r="G917" s="264">
        <f t="shared" si="30"/>
        <v>0</v>
      </c>
      <c r="H917" s="42"/>
      <c r="I917" s="42"/>
      <c r="J917" s="42"/>
    </row>
    <row r="918" spans="1:10" ht="15">
      <c r="A918" s="42"/>
      <c r="B918" s="307" t="s">
        <v>748</v>
      </c>
      <c r="C918" s="285" t="s">
        <v>1193</v>
      </c>
      <c r="D918" s="222" t="s">
        <v>140</v>
      </c>
      <c r="E918" s="255">
        <v>42</v>
      </c>
      <c r="F918" s="255">
        <f t="shared" si="29"/>
        <v>42</v>
      </c>
      <c r="G918" s="264">
        <f t="shared" si="30"/>
        <v>0</v>
      </c>
      <c r="H918" s="42"/>
      <c r="I918" s="42"/>
      <c r="J918" s="42"/>
    </row>
    <row r="919" spans="1:10" ht="15">
      <c r="A919" s="42"/>
      <c r="B919" s="307" t="s">
        <v>341</v>
      </c>
      <c r="C919" s="285" t="s">
        <v>1194</v>
      </c>
      <c r="D919" s="222" t="s">
        <v>784</v>
      </c>
      <c r="E919" s="255">
        <v>985</v>
      </c>
      <c r="F919" s="255">
        <f t="shared" si="29"/>
        <v>985</v>
      </c>
      <c r="G919" s="264">
        <f t="shared" si="30"/>
        <v>0</v>
      </c>
      <c r="H919" s="42"/>
      <c r="I919" s="42"/>
      <c r="J919" s="42"/>
    </row>
    <row r="920" spans="1:10" ht="15">
      <c r="A920" s="42"/>
      <c r="B920" s="307" t="s">
        <v>343</v>
      </c>
      <c r="C920" s="285" t="s">
        <v>1194</v>
      </c>
      <c r="D920" s="222" t="s">
        <v>784</v>
      </c>
      <c r="E920" s="255">
        <v>1007</v>
      </c>
      <c r="F920" s="255">
        <f t="shared" si="29"/>
        <v>1007</v>
      </c>
      <c r="G920" s="264">
        <f t="shared" si="30"/>
        <v>0</v>
      </c>
      <c r="H920" s="42"/>
      <c r="I920" s="42"/>
      <c r="J920" s="42"/>
    </row>
    <row r="921" spans="1:10" ht="15">
      <c r="A921" s="42"/>
      <c r="B921" s="307" t="s">
        <v>344</v>
      </c>
      <c r="C921" s="285" t="s">
        <v>1194</v>
      </c>
      <c r="D921" s="222" t="s">
        <v>784</v>
      </c>
      <c r="E921" s="255">
        <v>1033</v>
      </c>
      <c r="F921" s="255">
        <f t="shared" si="29"/>
        <v>1033</v>
      </c>
      <c r="G921" s="264">
        <f t="shared" si="30"/>
        <v>0</v>
      </c>
      <c r="H921" s="42"/>
      <c r="I921" s="42"/>
      <c r="J921" s="42"/>
    </row>
    <row r="922" spans="1:10" ht="15">
      <c r="A922" s="42"/>
      <c r="B922" s="307" t="s">
        <v>345</v>
      </c>
      <c r="C922" s="285" t="s">
        <v>1194</v>
      </c>
      <c r="D922" s="222" t="s">
        <v>784</v>
      </c>
      <c r="E922" s="255">
        <v>1112</v>
      </c>
      <c r="F922" s="255">
        <f t="shared" si="29"/>
        <v>1112</v>
      </c>
      <c r="G922" s="264">
        <f t="shared" si="30"/>
        <v>0</v>
      </c>
      <c r="H922" s="42"/>
      <c r="I922" s="42"/>
      <c r="J922" s="42"/>
    </row>
    <row r="923" spans="1:10" ht="15">
      <c r="A923" s="42"/>
      <c r="B923" s="307" t="s">
        <v>346</v>
      </c>
      <c r="C923" s="285" t="s">
        <v>1194</v>
      </c>
      <c r="D923" s="222" t="s">
        <v>784</v>
      </c>
      <c r="E923" s="255">
        <v>1227</v>
      </c>
      <c r="F923" s="255">
        <f t="shared" si="29"/>
        <v>1227</v>
      </c>
      <c r="G923" s="264">
        <f t="shared" si="30"/>
        <v>0</v>
      </c>
      <c r="H923" s="42"/>
      <c r="I923" s="42"/>
      <c r="J923" s="42"/>
    </row>
    <row r="924" spans="1:10" ht="15">
      <c r="A924" s="42"/>
      <c r="B924" s="307" t="s">
        <v>348</v>
      </c>
      <c r="C924" s="285" t="s">
        <v>1194</v>
      </c>
      <c r="D924" s="222" t="s">
        <v>784</v>
      </c>
      <c r="E924" s="255">
        <v>1291</v>
      </c>
      <c r="F924" s="255">
        <f t="shared" si="29"/>
        <v>1291</v>
      </c>
      <c r="G924" s="264">
        <f t="shared" si="30"/>
        <v>0</v>
      </c>
      <c r="H924" s="42"/>
      <c r="I924" s="42"/>
      <c r="J924" s="42"/>
    </row>
    <row r="925" spans="1:10" ht="15">
      <c r="A925" s="42"/>
      <c r="B925" s="307" t="s">
        <v>355</v>
      </c>
      <c r="C925" s="285" t="s">
        <v>1194</v>
      </c>
      <c r="D925" s="222" t="s">
        <v>784</v>
      </c>
      <c r="E925" s="255">
        <v>615</v>
      </c>
      <c r="F925" s="255">
        <f t="shared" si="29"/>
        <v>615</v>
      </c>
      <c r="G925" s="264">
        <f t="shared" si="30"/>
        <v>0</v>
      </c>
      <c r="H925" s="42"/>
      <c r="I925" s="42"/>
      <c r="J925" s="42"/>
    </row>
    <row r="926" spans="1:10" ht="15">
      <c r="A926" s="42"/>
      <c r="B926" s="307" t="s">
        <v>357</v>
      </c>
      <c r="C926" s="285" t="s">
        <v>1194</v>
      </c>
      <c r="D926" s="222" t="s">
        <v>784</v>
      </c>
      <c r="E926" s="255">
        <v>619</v>
      </c>
      <c r="F926" s="255">
        <f t="shared" si="29"/>
        <v>619</v>
      </c>
      <c r="G926" s="264">
        <f t="shared" si="30"/>
        <v>0</v>
      </c>
      <c r="H926" s="42"/>
      <c r="I926" s="42"/>
      <c r="J926" s="42"/>
    </row>
    <row r="927" spans="1:10" ht="15">
      <c r="A927" s="42"/>
      <c r="B927" s="307" t="s">
        <v>358</v>
      </c>
      <c r="C927" s="285" t="s">
        <v>1194</v>
      </c>
      <c r="D927" s="222" t="s">
        <v>784</v>
      </c>
      <c r="E927" s="255">
        <v>656</v>
      </c>
      <c r="F927" s="255">
        <f t="shared" si="29"/>
        <v>656</v>
      </c>
      <c r="G927" s="264">
        <f t="shared" si="30"/>
        <v>0</v>
      </c>
      <c r="H927" s="42"/>
      <c r="I927" s="42"/>
      <c r="J927" s="42"/>
    </row>
    <row r="928" spans="1:10" ht="15">
      <c r="A928" s="42"/>
      <c r="B928" s="307" t="s">
        <v>359</v>
      </c>
      <c r="C928" s="285" t="s">
        <v>1194</v>
      </c>
      <c r="D928" s="222" t="s">
        <v>784</v>
      </c>
      <c r="E928" s="255">
        <v>729</v>
      </c>
      <c r="F928" s="255">
        <f t="shared" si="29"/>
        <v>729</v>
      </c>
      <c r="G928" s="264">
        <f t="shared" si="30"/>
        <v>0</v>
      </c>
      <c r="H928" s="42"/>
      <c r="I928" s="42"/>
      <c r="J928" s="42"/>
    </row>
    <row r="929" spans="1:10" ht="15">
      <c r="A929" s="42"/>
      <c r="B929" s="308" t="s">
        <v>909</v>
      </c>
      <c r="C929" s="309" t="s">
        <v>533</v>
      </c>
      <c r="D929" s="260" t="s">
        <v>140</v>
      </c>
      <c r="E929" s="261">
        <v>36</v>
      </c>
      <c r="F929" s="255">
        <f t="shared" si="29"/>
        <v>36</v>
      </c>
      <c r="G929" s="265">
        <f t="shared" si="30"/>
        <v>0</v>
      </c>
      <c r="H929" s="42"/>
      <c r="I929" s="42"/>
      <c r="J929" s="42"/>
    </row>
    <row r="930" spans="1:10">
      <c r="A930" s="42"/>
      <c r="B930" s="42"/>
      <c r="C930" s="42"/>
      <c r="D930" s="42"/>
      <c r="E930" s="42"/>
      <c r="F930" s="42"/>
      <c r="G930" s="42"/>
      <c r="H930" s="42"/>
      <c r="I930" s="42"/>
      <c r="J930" s="42"/>
    </row>
    <row r="931" spans="1:10">
      <c r="A931" s="42"/>
      <c r="B931" s="42"/>
      <c r="C931" s="42"/>
      <c r="D931" s="42"/>
      <c r="E931" s="42"/>
      <c r="F931" s="42"/>
      <c r="G931" s="42"/>
      <c r="H931" s="42"/>
      <c r="I931" s="42"/>
      <c r="J931" s="42"/>
    </row>
    <row r="932" spans="1:10">
      <c r="A932" s="42"/>
      <c r="B932" s="42"/>
      <c r="C932" s="42"/>
      <c r="D932" s="42"/>
      <c r="E932" s="42"/>
      <c r="F932" s="42"/>
      <c r="G932" s="42"/>
      <c r="H932" s="42"/>
      <c r="I932" s="42"/>
      <c r="J932" s="42"/>
    </row>
    <row r="933" spans="1:10">
      <c r="A933" s="42"/>
      <c r="B933" s="42"/>
      <c r="C933" s="42"/>
      <c r="D933" s="42"/>
      <c r="E933" s="42"/>
      <c r="F933" s="42"/>
      <c r="G933" s="42"/>
      <c r="H933" s="42"/>
      <c r="I933" s="42"/>
      <c r="J933" s="42"/>
    </row>
    <row r="934" spans="1:10">
      <c r="A934" s="42"/>
      <c r="B934" s="42"/>
      <c r="C934" s="42"/>
      <c r="D934" s="42"/>
      <c r="E934" s="42"/>
      <c r="F934" s="42"/>
      <c r="G934" s="42"/>
      <c r="H934" s="42"/>
      <c r="I934" s="42"/>
      <c r="J934" s="42"/>
    </row>
    <row r="935" spans="1:10">
      <c r="A935" s="42"/>
      <c r="B935" s="42"/>
      <c r="C935" s="42"/>
      <c r="D935" s="42"/>
      <c r="E935" s="42"/>
      <c r="F935" s="42"/>
      <c r="G935" s="42"/>
      <c r="H935" s="42"/>
      <c r="I935" s="42"/>
      <c r="J935" s="42"/>
    </row>
    <row r="936" spans="1:10">
      <c r="A936" s="42"/>
      <c r="B936" s="42"/>
      <c r="C936" s="42"/>
      <c r="D936" s="42"/>
      <c r="E936" s="42"/>
      <c r="F936" s="42"/>
      <c r="G936" s="42"/>
      <c r="H936" s="42"/>
      <c r="I936" s="42"/>
      <c r="J936" s="42"/>
    </row>
    <row r="937" spans="1:10">
      <c r="A937" s="42"/>
      <c r="B937" s="42"/>
      <c r="C937" s="42"/>
      <c r="D937" s="42"/>
      <c r="E937" s="42"/>
      <c r="F937" s="42"/>
      <c r="G937" s="42"/>
      <c r="H937" s="42"/>
      <c r="I937" s="42"/>
      <c r="J937" s="42"/>
    </row>
    <row r="938" spans="1:10">
      <c r="A938" s="42"/>
      <c r="B938" s="42"/>
      <c r="C938" s="42"/>
      <c r="D938" s="42"/>
      <c r="E938" s="42"/>
      <c r="F938" s="42"/>
      <c r="G938" s="42"/>
      <c r="H938" s="42"/>
      <c r="I938" s="42"/>
      <c r="J938" s="42"/>
    </row>
    <row r="939" spans="1:10">
      <c r="A939" s="42"/>
      <c r="B939" s="42"/>
      <c r="C939" s="42"/>
      <c r="D939" s="42"/>
      <c r="E939" s="42"/>
      <c r="F939" s="42"/>
      <c r="G939" s="42"/>
      <c r="H939" s="42"/>
      <c r="I939" s="42"/>
      <c r="J939" s="42"/>
    </row>
    <row r="940" spans="1:10">
      <c r="A940" s="42"/>
      <c r="B940" s="42"/>
      <c r="C940" s="42"/>
      <c r="D940" s="42"/>
      <c r="E940" s="42"/>
      <c r="F940" s="42"/>
      <c r="G940" s="42"/>
      <c r="H940" s="42"/>
      <c r="I940" s="42"/>
      <c r="J940" s="42"/>
    </row>
    <row r="941" spans="1:10">
      <c r="A941" s="42"/>
      <c r="B941" s="42"/>
      <c r="C941" s="42"/>
      <c r="D941" s="42"/>
      <c r="E941" s="42"/>
      <c r="F941" s="42"/>
      <c r="G941" s="42"/>
      <c r="H941" s="42"/>
      <c r="I941" s="42"/>
      <c r="J941" s="42"/>
    </row>
    <row r="942" spans="1:10">
      <c r="A942" s="42"/>
      <c r="B942" s="42"/>
      <c r="C942" s="42"/>
      <c r="D942" s="42"/>
      <c r="E942" s="42"/>
      <c r="F942" s="42"/>
      <c r="G942" s="42"/>
      <c r="H942" s="42"/>
      <c r="I942" s="42"/>
      <c r="J942" s="42"/>
    </row>
    <row r="943" spans="1:10">
      <c r="A943" s="42"/>
      <c r="B943" s="42"/>
      <c r="C943" s="42"/>
      <c r="D943" s="42"/>
      <c r="E943" s="42"/>
      <c r="F943" s="42"/>
      <c r="G943" s="42"/>
      <c r="H943" s="42"/>
      <c r="I943" s="42"/>
      <c r="J943" s="42"/>
    </row>
    <row r="944" spans="1:10">
      <c r="A944" s="42"/>
      <c r="B944" s="42"/>
      <c r="C944" s="42"/>
      <c r="D944" s="42"/>
      <c r="E944" s="42"/>
      <c r="F944" s="42"/>
      <c r="G944" s="42"/>
      <c r="H944" s="42"/>
      <c r="I944" s="42"/>
      <c r="J944" s="42"/>
    </row>
    <row r="945" spans="1:10">
      <c r="A945" s="42"/>
      <c r="B945" s="42"/>
      <c r="C945" s="42"/>
      <c r="D945" s="42"/>
      <c r="E945" s="42"/>
      <c r="F945" s="42"/>
      <c r="G945" s="42"/>
      <c r="H945" s="42"/>
      <c r="I945" s="42"/>
      <c r="J945" s="42"/>
    </row>
    <row r="946" spans="1:10">
      <c r="A946" s="42"/>
      <c r="B946" s="42"/>
      <c r="C946" s="42"/>
      <c r="D946" s="42"/>
      <c r="E946" s="42"/>
      <c r="F946" s="42"/>
      <c r="G946" s="42"/>
      <c r="H946" s="42"/>
      <c r="I946" s="42"/>
      <c r="J946" s="42"/>
    </row>
    <row r="947" spans="1:10">
      <c r="A947" s="42"/>
      <c r="B947" s="42"/>
      <c r="C947" s="42"/>
      <c r="D947" s="42"/>
      <c r="E947" s="42"/>
      <c r="F947" s="42"/>
      <c r="G947" s="42"/>
      <c r="H947" s="42"/>
      <c r="I947" s="42"/>
      <c r="J947" s="42"/>
    </row>
    <row r="948" spans="1:10">
      <c r="A948" s="42"/>
      <c r="B948" s="42"/>
      <c r="C948" s="42"/>
      <c r="D948" s="42"/>
      <c r="E948" s="42"/>
      <c r="F948" s="42"/>
      <c r="G948" s="42"/>
      <c r="H948" s="42"/>
      <c r="I948" s="42"/>
      <c r="J948" s="42"/>
    </row>
    <row r="949" spans="1:10">
      <c r="A949" s="42"/>
      <c r="B949" s="42"/>
      <c r="C949" s="42"/>
      <c r="D949" s="42"/>
      <c r="E949" s="42"/>
      <c r="F949" s="42"/>
      <c r="G949" s="42"/>
      <c r="H949" s="42"/>
      <c r="I949" s="42"/>
      <c r="J949" s="42"/>
    </row>
  </sheetData>
  <autoFilter ref="B10:G930"/>
  <conditionalFormatting sqref="B2:B7">
    <cfRule type="cellIs" dxfId="2" priority="6" operator="lessThan">
      <formula>$E2</formula>
    </cfRule>
  </conditionalFormatting>
  <conditionalFormatting sqref="F2">
    <cfRule type="cellIs" dxfId="1" priority="76" operator="lessThan">
      <formula>#REF!</formula>
    </cfRule>
  </conditionalFormatting>
  <conditionalFormatting sqref="B8">
    <cfRule type="cellIs" dxfId="0" priority="1" operator="lessThan">
      <formula>$E8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Split new</vt:lpstr>
      <vt:lpstr>Multi</vt:lpstr>
      <vt:lpstr>LCAC</vt:lpstr>
      <vt:lpstr>Kentatsu VRF DX PRO IV,V</vt:lpstr>
      <vt:lpstr>Kentatsu VRF DX PRO C</vt:lpstr>
      <vt:lpstr>Kentatsu Fancoils </vt:lpstr>
      <vt:lpstr>Kentatsu_accessories, rooftops</vt:lpstr>
      <vt:lpstr>Общий список</vt:lpstr>
      <vt:lpstr>'Kentatsu Fancoils '!Область_печати</vt:lpstr>
      <vt:lpstr>'Kentatsu VRF DX PRO C'!Область_печати</vt:lpstr>
      <vt:lpstr>'Kentatsu VRF DX PRO IV,V'!Область_печати</vt:lpstr>
      <vt:lpstr>'Kentatsu_accessories, rooftops'!Область_печати</vt:lpstr>
      <vt:lpstr>LCAC!Область_печати</vt:lpstr>
      <vt:lpstr>Multi!Область_печати</vt:lpstr>
      <vt:lpstr>'Split new'!Область_печати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2019-05-15T13:59:36Z</dcterms:modified>
</cp:coreProperties>
</file>